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F P S (Feet)" sheetId="4" r:id="rId1"/>
    <sheet name="M K S (Meter)" sheetId="1" r:id="rId2"/>
  </sheets>
  <calcPr calcId="124519"/>
</workbook>
</file>

<file path=xl/calcChain.xml><?xml version="1.0" encoding="utf-8"?>
<calcChain xmlns="http://schemas.openxmlformats.org/spreadsheetml/2006/main">
  <c r="Z24" i="1"/>
  <c r="X24"/>
  <c r="Z23"/>
  <c r="X23"/>
  <c r="U24"/>
  <c r="U32" i="4"/>
  <c r="U31"/>
  <c r="U30"/>
  <c r="U28"/>
  <c r="U28" i="1"/>
  <c r="U27"/>
  <c r="U29" s="1"/>
  <c r="U25"/>
  <c r="O28"/>
  <c r="R27"/>
  <c r="R25"/>
  <c r="O27"/>
  <c r="R24"/>
  <c r="O24"/>
  <c r="U23"/>
  <c r="O23"/>
  <c r="U26" i="4"/>
  <c r="Z21" i="1"/>
  <c r="X21"/>
  <c r="Z19"/>
  <c r="X19"/>
  <c r="U22"/>
  <c r="R21"/>
  <c r="O21"/>
  <c r="O19"/>
  <c r="L19"/>
  <c r="L21"/>
  <c r="U19"/>
  <c r="R19"/>
  <c r="Z17"/>
  <c r="X17"/>
  <c r="AD19" i="4"/>
  <c r="AB19"/>
  <c r="Z19"/>
  <c r="X19"/>
  <c r="Z16" i="1"/>
  <c r="X16"/>
  <c r="R18"/>
  <c r="R16"/>
  <c r="O16"/>
  <c r="L16"/>
  <c r="L18" s="1"/>
  <c r="O31" i="4"/>
  <c r="L31"/>
  <c r="R30"/>
  <c r="O30"/>
  <c r="R28"/>
  <c r="L28"/>
  <c r="AB27"/>
  <c r="Z27"/>
  <c r="X27"/>
  <c r="R27"/>
  <c r="O27"/>
  <c r="L27"/>
  <c r="U27" s="1"/>
  <c r="AB26"/>
  <c r="Z26"/>
  <c r="X26"/>
  <c r="O26"/>
  <c r="L26"/>
  <c r="Z24"/>
  <c r="X24"/>
  <c r="R24"/>
  <c r="O24"/>
  <c r="L24"/>
  <c r="U24" s="1"/>
  <c r="AB23"/>
  <c r="Z23"/>
  <c r="X23"/>
  <c r="R23"/>
  <c r="O23"/>
  <c r="U23" s="1"/>
  <c r="L23"/>
  <c r="AB21"/>
  <c r="Z21"/>
  <c r="X21"/>
  <c r="R21"/>
  <c r="O21"/>
  <c r="L21"/>
  <c r="U21" s="1"/>
  <c r="U25" s="1"/>
  <c r="R20"/>
  <c r="L20"/>
  <c r="AB18"/>
  <c r="Z18"/>
  <c r="X18"/>
  <c r="U18"/>
  <c r="R18"/>
  <c r="O18"/>
  <c r="O20" s="1"/>
  <c r="L18"/>
  <c r="M9"/>
  <c r="L28" i="1"/>
  <c r="L25"/>
  <c r="AB24"/>
  <c r="L24"/>
  <c r="AB23"/>
  <c r="L23"/>
  <c r="AB21"/>
  <c r="AB19"/>
  <c r="O18"/>
  <c r="AB16"/>
  <c r="U30" l="1"/>
  <c r="U18"/>
  <c r="U21"/>
  <c r="U33" i="4"/>
  <c r="U20"/>
  <c r="U16" i="1"/>
</calcChain>
</file>

<file path=xl/sharedStrings.xml><?xml version="1.0" encoding="utf-8"?>
<sst xmlns="http://schemas.openxmlformats.org/spreadsheetml/2006/main" count="176" uniqueCount="72">
  <si>
    <t>9"</t>
  </si>
  <si>
    <t>(9")</t>
  </si>
  <si>
    <t>(6")</t>
  </si>
  <si>
    <t>(3")</t>
  </si>
  <si>
    <t>c) Brick Work in Foundation and Plinth</t>
  </si>
  <si>
    <t>d) Damp Proof Course</t>
  </si>
  <si>
    <t>e) Brick Work in Super Structure</t>
  </si>
  <si>
    <t>f) Cement Plaster</t>
  </si>
  <si>
    <t>g) White Washing</t>
  </si>
  <si>
    <t>Estimate of I-WALL</t>
  </si>
  <si>
    <t>No</t>
  </si>
  <si>
    <t>Description</t>
  </si>
  <si>
    <t>Quantity</t>
  </si>
  <si>
    <t>Remarks</t>
  </si>
  <si>
    <t>(ft)</t>
  </si>
  <si>
    <t>(Cft)</t>
  </si>
  <si>
    <t>a) Excavation or Earth Work</t>
  </si>
  <si>
    <t>20'</t>
  </si>
  <si>
    <t>-</t>
  </si>
  <si>
    <t>+</t>
  </si>
  <si>
    <r>
      <rPr>
        <sz val="12"/>
        <color theme="1"/>
        <rFont val="Calibri"/>
        <family val="2"/>
        <scheme val="minor"/>
      </rPr>
      <t xml:space="preserve">Excavation  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sz val="8"/>
        <color theme="1"/>
        <rFont val="Calibri"/>
        <family val="2"/>
        <scheme val="minor"/>
      </rPr>
      <t>(Length = Breadth of PCC - Breadth of Wall + Length of Wall)</t>
    </r>
  </si>
  <si>
    <t>Step - 1</t>
  </si>
  <si>
    <t>Step - 2</t>
  </si>
  <si>
    <t>Step - 3</t>
  </si>
  <si>
    <t>D.P.C</t>
  </si>
  <si>
    <t>Super Stru</t>
  </si>
  <si>
    <t>1:2:4</t>
  </si>
  <si>
    <t xml:space="preserve">Length of Wall in ft = </t>
  </si>
  <si>
    <t>G.L</t>
  </si>
  <si>
    <t>P.L</t>
  </si>
  <si>
    <t>PCC   1:3:6</t>
  </si>
  <si>
    <t>b) Concrete Work (1:3:6)</t>
  </si>
  <si>
    <r>
      <rPr>
        <sz val="12"/>
        <color theme="1"/>
        <rFont val="Calibri"/>
        <family val="2"/>
        <scheme val="minor"/>
      </rPr>
      <t xml:space="preserve">Concrete (1:3:6)  </t>
    </r>
    <r>
      <rPr>
        <sz val="11"/>
        <color theme="1"/>
        <rFont val="Calibri"/>
        <family val="2"/>
        <scheme val="minor"/>
      </rPr>
      <t xml:space="preserve">                                          </t>
    </r>
    <r>
      <rPr>
        <sz val="8"/>
        <color theme="1"/>
        <rFont val="Calibri"/>
        <family val="2"/>
        <scheme val="minor"/>
      </rPr>
      <t>(Length = Same As Per Excavation)</t>
    </r>
  </si>
  <si>
    <r>
      <t xml:space="preserve">Brick Work </t>
    </r>
    <r>
      <rPr>
        <sz val="8"/>
        <color theme="1"/>
        <rFont val="Calibri"/>
        <family val="2"/>
        <scheme val="minor"/>
      </rPr>
      <t xml:space="preserve">(Foundation upto Plinth)                           (Length = Breadth of B/W - Breadth of Wall + Length of Wall) </t>
    </r>
  </si>
  <si>
    <r>
      <rPr>
        <sz val="11"/>
        <color theme="1"/>
        <rFont val="Calibri"/>
        <family val="2"/>
        <scheme val="minor"/>
      </rPr>
      <t xml:space="preserve">First Step (Step - 1)  </t>
    </r>
    <r>
      <rPr>
        <sz val="10"/>
        <color theme="1"/>
        <rFont val="Calibri"/>
        <family val="2"/>
        <scheme val="minor"/>
      </rPr>
      <t xml:space="preserve">                                        </t>
    </r>
    <r>
      <rPr>
        <sz val="8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</si>
  <si>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 xml:space="preserve">Second Step (Step - 2)  </t>
    </r>
    <r>
      <rPr>
        <sz val="10"/>
        <color theme="1"/>
        <rFont val="Calibri"/>
        <family val="2"/>
        <scheme val="minor"/>
      </rPr>
      <t xml:space="preserve">                                        </t>
    </r>
    <r>
      <rPr>
        <sz val="8"/>
        <color theme="1"/>
        <rFont val="Calibri"/>
        <family val="2"/>
        <scheme val="minor"/>
      </rPr>
      <t xml:space="preserve"> </t>
    </r>
  </si>
  <si>
    <r>
      <rPr>
        <sz val="11"/>
        <color theme="1"/>
        <rFont val="Calibri"/>
        <family val="2"/>
        <scheme val="minor"/>
      </rPr>
      <t xml:space="preserve">Third Step (Step - 3)  </t>
    </r>
    <r>
      <rPr>
        <sz val="10"/>
        <color theme="1"/>
        <rFont val="Calibri"/>
        <family val="2"/>
        <scheme val="minor"/>
      </rPr>
      <t xml:space="preserve">                                        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</si>
  <si>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D.P.C (1:2:4) </t>
    </r>
    <r>
      <rPr>
        <sz val="9"/>
        <color theme="1"/>
        <rFont val="Calibri"/>
        <family val="2"/>
        <scheme val="minor"/>
      </rPr>
      <t xml:space="preserve">1.5" thick                                    (Length = Breadth of DPC - Breadth of Wall + Length of Wall) </t>
    </r>
  </si>
  <si>
    <r>
      <t xml:space="preserve">Brick Work </t>
    </r>
    <r>
      <rPr>
        <sz val="8"/>
        <color theme="1"/>
        <rFont val="Calibri"/>
        <family val="2"/>
        <scheme val="minor"/>
      </rPr>
      <t>(in Cement Mortar (1:4) in S/Str)        (Length = Orgional Length of Wall)</t>
    </r>
  </si>
  <si>
    <r>
      <t>Cement Plaster</t>
    </r>
    <r>
      <rPr>
        <sz val="8"/>
        <color theme="1"/>
        <rFont val="Calibri"/>
        <family val="2"/>
        <scheme val="minor"/>
      </rPr>
      <t xml:space="preserve"> (1" Thick with mortar 1:3)</t>
    </r>
  </si>
  <si>
    <t>PLAN</t>
  </si>
  <si>
    <t>Front</t>
  </si>
  <si>
    <t>Back</t>
  </si>
  <si>
    <t xml:space="preserve">       9"</t>
  </si>
  <si>
    <t>Side</t>
  </si>
  <si>
    <t>Front and Back (L x H)</t>
  </si>
  <si>
    <t>Sides (B X H)</t>
  </si>
  <si>
    <t>Top (L X B)</t>
  </si>
  <si>
    <t xml:space="preserve">Total Brick Work = </t>
  </si>
  <si>
    <t xml:space="preserve">Total Plaster = </t>
  </si>
  <si>
    <t>White Wash 3 Coats</t>
  </si>
  <si>
    <t>As Per Item No. 6</t>
  </si>
  <si>
    <t>ESTIMATING AND COSTING OF CIVIL ENGINEERING PROJECTS                        (LECTURED BY: #BOSS - A Verified Surveyor)</t>
  </si>
  <si>
    <t xml:space="preserve">Length of Wall in Meter = </t>
  </si>
  <si>
    <t>PCC   1:6:12</t>
  </si>
  <si>
    <t>d) Damp Proof Course (1:2:4)</t>
  </si>
  <si>
    <t>(m)</t>
  </si>
  <si>
    <t>(Cu.m)</t>
  </si>
  <si>
    <t>=</t>
  </si>
  <si>
    <t>L</t>
  </si>
  <si>
    <t>H</t>
  </si>
  <si>
    <t>---</t>
  </si>
  <si>
    <t>As Per Item No 6</t>
  </si>
  <si>
    <t>b) Concrete Work (1:6:12)</t>
  </si>
  <si>
    <t>(1:2:4)</t>
  </si>
  <si>
    <t>Length (L)</t>
  </si>
  <si>
    <t>Breadth (B)</t>
  </si>
  <si>
    <t>Height (H)</t>
  </si>
  <si>
    <t>cm</t>
  </si>
  <si>
    <t xml:space="preserve">     Note: The Input Data are in Red color (In feet), you can change the values as per your requirement</t>
  </si>
  <si>
    <t xml:space="preserve">     Note: The Input Data are in Red color (In cm), you can change the values as per your requirement</t>
  </si>
  <si>
    <t>S#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</si>
</sst>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21"/>
      <color theme="1"/>
      <name val="Cambria"/>
      <family val="1"/>
      <scheme val="maj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7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0" xfId="0" applyFont="1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 applyBorder="1"/>
    <xf numFmtId="0" fontId="2" fillId="3" borderId="1" xfId="0" applyFont="1" applyFill="1" applyBorder="1" applyAlignment="1">
      <alignment horizontal="center" vertical="top"/>
    </xf>
    <xf numFmtId="0" fontId="0" fillId="3" borderId="3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2" fontId="0" fillId="3" borderId="27" xfId="0" applyNumberForma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36" xfId="0" applyFill="1" applyBorder="1" applyAlignment="1">
      <alignment horizontal="center" wrapText="1"/>
    </xf>
    <xf numFmtId="0" fontId="0" fillId="3" borderId="27" xfId="0" applyFill="1" applyBorder="1" applyAlignment="1">
      <alignment horizontal="center" wrapText="1"/>
    </xf>
    <xf numFmtId="0" fontId="0" fillId="3" borderId="36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top"/>
    </xf>
    <xf numFmtId="0" fontId="7" fillId="2" borderId="33" xfId="0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 vertical="center"/>
    </xf>
    <xf numFmtId="2" fontId="8" fillId="3" borderId="27" xfId="0" applyNumberFormat="1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/>
    <xf numFmtId="0" fontId="7" fillId="3" borderId="0" xfId="0" applyFont="1" applyFill="1"/>
    <xf numFmtId="0" fontId="10" fillId="3" borderId="13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2" fontId="10" fillId="3" borderId="37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3" borderId="38" xfId="0" applyFont="1" applyFill="1" applyBorder="1"/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9" fillId="3" borderId="9" xfId="0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3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11" fillId="3" borderId="7" xfId="0" applyFont="1" applyFill="1" applyBorder="1" applyAlignment="1" applyProtection="1">
      <alignment horizont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11" fillId="3" borderId="20" xfId="0" applyFont="1" applyFill="1" applyBorder="1" applyAlignment="1" applyProtection="1">
      <alignment horizontal="center" vertical="center"/>
      <protection locked="0"/>
    </xf>
    <xf numFmtId="0" fontId="11" fillId="3" borderId="2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2" fontId="7" fillId="3" borderId="19" xfId="0" applyNumberFormat="1" applyFont="1" applyFill="1" applyBorder="1" applyAlignment="1">
      <alignment horizont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2" fontId="10" fillId="3" borderId="13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47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2" fontId="0" fillId="3" borderId="48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30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2" fontId="10" fillId="3" borderId="39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2" fontId="10" fillId="3" borderId="3" xfId="0" applyNumberFormat="1" applyFont="1" applyFill="1" applyBorder="1" applyAlignment="1">
      <alignment horizontal="center" vertical="center"/>
    </xf>
    <xf numFmtId="2" fontId="10" fillId="3" borderId="7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0" fillId="3" borderId="4" xfId="0" applyFill="1" applyBorder="1"/>
    <xf numFmtId="0" fontId="0" fillId="3" borderId="50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46" xfId="0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/>
    </xf>
    <xf numFmtId="2" fontId="10" fillId="3" borderId="7" xfId="0" applyNumberFormat="1" applyFont="1" applyFill="1" applyBorder="1" applyAlignment="1">
      <alignment horizontal="center"/>
    </xf>
    <xf numFmtId="2" fontId="10" fillId="3" borderId="9" xfId="0" applyNumberFormat="1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0" fillId="3" borderId="27" xfId="0" quotePrefix="1" applyFill="1" applyBorder="1" applyAlignment="1">
      <alignment horizontal="center" vertical="center"/>
    </xf>
    <xf numFmtId="0" fontId="0" fillId="3" borderId="27" xfId="0" quotePrefix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D045C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75406</xdr:colOff>
      <xdr:row>3</xdr:row>
      <xdr:rowOff>19844</xdr:rowOff>
    </xdr:from>
    <xdr:to>
      <xdr:col>28</xdr:col>
      <xdr:colOff>76994</xdr:colOff>
      <xdr:row>8</xdr:row>
      <xdr:rowOff>96044</xdr:rowOff>
    </xdr:to>
    <xdr:cxnSp macro="">
      <xdr:nvCxnSpPr>
        <xdr:cNvPr id="2" name="Straight Arrow Connector 1"/>
        <xdr:cNvCxnSpPr/>
      </xdr:nvCxnSpPr>
      <xdr:spPr>
        <a:xfrm rot="5400000" flipH="1" flipV="1">
          <a:off x="6410325" y="1114425"/>
          <a:ext cx="952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75406</xdr:colOff>
      <xdr:row>9</xdr:row>
      <xdr:rowOff>794</xdr:rowOff>
    </xdr:from>
    <xdr:to>
      <xdr:col>28</xdr:col>
      <xdr:colOff>76994</xdr:colOff>
      <xdr:row>14</xdr:row>
      <xdr:rowOff>794</xdr:rowOff>
    </xdr:to>
    <xdr:cxnSp macro="">
      <xdr:nvCxnSpPr>
        <xdr:cNvPr id="3" name="Straight Arrow Connector 2"/>
        <xdr:cNvCxnSpPr/>
      </xdr:nvCxnSpPr>
      <xdr:spPr>
        <a:xfrm rot="5400000">
          <a:off x="6400800" y="2324100"/>
          <a:ext cx="9715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95250</xdr:colOff>
      <xdr:row>11</xdr:row>
      <xdr:rowOff>104775</xdr:rowOff>
    </xdr:from>
    <xdr:to>
      <xdr:col>28</xdr:col>
      <xdr:colOff>104775</xdr:colOff>
      <xdr:row>11</xdr:row>
      <xdr:rowOff>106363</xdr:rowOff>
    </xdr:to>
    <xdr:cxnSp macro="">
      <xdr:nvCxnSpPr>
        <xdr:cNvPr id="4" name="Straight Arrow Connector 3"/>
        <xdr:cNvCxnSpPr/>
      </xdr:nvCxnSpPr>
      <xdr:spPr>
        <a:xfrm rot="10800000">
          <a:off x="6572250" y="2324100"/>
          <a:ext cx="3429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114300</xdr:colOff>
      <xdr:row>11</xdr:row>
      <xdr:rowOff>114300</xdr:rowOff>
    </xdr:from>
    <xdr:to>
      <xdr:col>30</xdr:col>
      <xdr:colOff>9525</xdr:colOff>
      <xdr:row>11</xdr:row>
      <xdr:rowOff>115888</xdr:rowOff>
    </xdr:to>
    <xdr:cxnSp macro="">
      <xdr:nvCxnSpPr>
        <xdr:cNvPr id="5" name="Straight Arrow Connector 4"/>
        <xdr:cNvCxnSpPr/>
      </xdr:nvCxnSpPr>
      <xdr:spPr>
        <a:xfrm>
          <a:off x="7048500" y="2333625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37306</xdr:colOff>
      <xdr:row>1</xdr:row>
      <xdr:rowOff>181769</xdr:rowOff>
    </xdr:from>
    <xdr:to>
      <xdr:col>13</xdr:col>
      <xdr:colOff>38894</xdr:colOff>
      <xdr:row>4</xdr:row>
      <xdr:rowOff>67469</xdr:rowOff>
    </xdr:to>
    <xdr:cxnSp macro="">
      <xdr:nvCxnSpPr>
        <xdr:cNvPr id="6" name="Straight Arrow Connector 5"/>
        <xdr:cNvCxnSpPr/>
      </xdr:nvCxnSpPr>
      <xdr:spPr>
        <a:xfrm rot="5400000" flipH="1" flipV="1">
          <a:off x="3095625" y="647700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37307</xdr:colOff>
      <xdr:row>5</xdr:row>
      <xdr:rowOff>67468</xdr:rowOff>
    </xdr:from>
    <xdr:to>
      <xdr:col>13</xdr:col>
      <xdr:colOff>38895</xdr:colOff>
      <xdr:row>8</xdr:row>
      <xdr:rowOff>793</xdr:rowOff>
    </xdr:to>
    <xdr:cxnSp macro="">
      <xdr:nvCxnSpPr>
        <xdr:cNvPr id="7" name="Straight Arrow Connector 6"/>
        <xdr:cNvCxnSpPr/>
      </xdr:nvCxnSpPr>
      <xdr:spPr>
        <a:xfrm rot="5400000">
          <a:off x="3109913" y="1281112"/>
          <a:ext cx="4286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96572</xdr:colOff>
      <xdr:row>7</xdr:row>
      <xdr:rowOff>794</xdr:rowOff>
    </xdr:from>
    <xdr:to>
      <xdr:col>28</xdr:col>
      <xdr:colOff>98160</xdr:colOff>
      <xdr:row>12</xdr:row>
      <xdr:rowOff>794</xdr:rowOff>
    </xdr:to>
    <xdr:cxnSp macro="">
      <xdr:nvCxnSpPr>
        <xdr:cNvPr id="7" name="Straight Arrow Connector 6"/>
        <xdr:cNvCxnSpPr/>
      </xdr:nvCxnSpPr>
      <xdr:spPr>
        <a:xfrm rot="5400000">
          <a:off x="6436782" y="2116667"/>
          <a:ext cx="1227667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37306</xdr:colOff>
      <xdr:row>1</xdr:row>
      <xdr:rowOff>181769</xdr:rowOff>
    </xdr:from>
    <xdr:to>
      <xdr:col>13</xdr:col>
      <xdr:colOff>38894</xdr:colOff>
      <xdr:row>4</xdr:row>
      <xdr:rowOff>67469</xdr:rowOff>
    </xdr:to>
    <xdr:cxnSp macro="">
      <xdr:nvCxnSpPr>
        <xdr:cNvPr id="8" name="Straight Arrow Connector 7"/>
        <xdr:cNvCxnSpPr/>
      </xdr:nvCxnSpPr>
      <xdr:spPr>
        <a:xfrm rot="5400000" flipH="1" flipV="1">
          <a:off x="2962275" y="609600"/>
          <a:ext cx="457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201083</xdr:colOff>
      <xdr:row>9</xdr:row>
      <xdr:rowOff>148167</xdr:rowOff>
    </xdr:from>
    <xdr:to>
      <xdr:col>30</xdr:col>
      <xdr:colOff>0</xdr:colOff>
      <xdr:row>9</xdr:row>
      <xdr:rowOff>149755</xdr:rowOff>
    </xdr:to>
    <xdr:cxnSp macro="">
      <xdr:nvCxnSpPr>
        <xdr:cNvPr id="20" name="Straight Arrow Connector 19"/>
        <xdr:cNvCxnSpPr/>
      </xdr:nvCxnSpPr>
      <xdr:spPr>
        <a:xfrm>
          <a:off x="7281333" y="2211917"/>
          <a:ext cx="95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10584</xdr:colOff>
      <xdr:row>9</xdr:row>
      <xdr:rowOff>137583</xdr:rowOff>
    </xdr:from>
    <xdr:to>
      <xdr:col>28</xdr:col>
      <xdr:colOff>116418</xdr:colOff>
      <xdr:row>9</xdr:row>
      <xdr:rowOff>139171</xdr:rowOff>
    </xdr:to>
    <xdr:cxnSp macro="">
      <xdr:nvCxnSpPr>
        <xdr:cNvPr id="22" name="Straight Arrow Connector 21"/>
        <xdr:cNvCxnSpPr/>
      </xdr:nvCxnSpPr>
      <xdr:spPr>
        <a:xfrm rot="10800000">
          <a:off x="6731001" y="2201333"/>
          <a:ext cx="338667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30957</xdr:colOff>
      <xdr:row>5</xdr:row>
      <xdr:rowOff>74876</xdr:rowOff>
    </xdr:from>
    <xdr:to>
      <xdr:col>13</xdr:col>
      <xdr:colOff>32545</xdr:colOff>
      <xdr:row>8</xdr:row>
      <xdr:rowOff>793</xdr:rowOff>
    </xdr:to>
    <xdr:cxnSp macro="">
      <xdr:nvCxnSpPr>
        <xdr:cNvPr id="24" name="Straight Arrow Connector 23"/>
        <xdr:cNvCxnSpPr/>
      </xdr:nvCxnSpPr>
      <xdr:spPr>
        <a:xfrm rot="5400000">
          <a:off x="3122084" y="1354666"/>
          <a:ext cx="550333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105039</xdr:colOff>
      <xdr:row>3</xdr:row>
      <xdr:rowOff>794</xdr:rowOff>
    </xdr:from>
    <xdr:to>
      <xdr:col>28</xdr:col>
      <xdr:colOff>106627</xdr:colOff>
      <xdr:row>6</xdr:row>
      <xdr:rowOff>32544</xdr:rowOff>
    </xdr:to>
    <xdr:cxnSp macro="">
      <xdr:nvCxnSpPr>
        <xdr:cNvPr id="26" name="Straight Arrow Connector 25"/>
        <xdr:cNvCxnSpPr/>
      </xdr:nvCxnSpPr>
      <xdr:spPr>
        <a:xfrm rot="5400000" flipH="1" flipV="1">
          <a:off x="6757458" y="926042"/>
          <a:ext cx="603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3"/>
  <sheetViews>
    <sheetView tabSelected="1" zoomScale="90" zoomScaleNormal="90" workbookViewId="0">
      <selection activeCell="L9" sqref="L9"/>
    </sheetView>
  </sheetViews>
  <sheetFormatPr defaultColWidth="3.5703125" defaultRowHeight="15"/>
  <cols>
    <col min="2" max="2" width="4.42578125" customWidth="1"/>
    <col min="3" max="3" width="1.85546875" customWidth="1"/>
    <col min="4" max="4" width="5" customWidth="1"/>
    <col min="10" max="10" width="4.140625" customWidth="1"/>
    <col min="12" max="12" width="5.28515625" customWidth="1"/>
    <col min="14" max="14" width="4.5703125" customWidth="1"/>
    <col min="17" max="17" width="4.42578125" customWidth="1"/>
    <col min="18" max="18" width="3.5703125" customWidth="1"/>
    <col min="24" max="24" width="5" customWidth="1"/>
    <col min="25" max="25" width="1.42578125" customWidth="1"/>
    <col min="26" max="26" width="4.7109375" customWidth="1"/>
    <col min="27" max="27" width="1.5703125" customWidth="1"/>
    <col min="28" max="28" width="4.42578125" customWidth="1"/>
    <col min="29" max="29" width="1.85546875" customWidth="1"/>
    <col min="30" max="30" width="4.42578125" customWidth="1"/>
    <col min="31" max="31" width="1.7109375" customWidth="1"/>
    <col min="32" max="32" width="1.5703125" customWidth="1"/>
  </cols>
  <sheetData>
    <row r="1" spans="1:31" ht="18.75" customHeight="1" thickBot="1">
      <c r="A1" s="104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6"/>
    </row>
    <row r="2" spans="1:31">
      <c r="A2" s="17" t="s">
        <v>27</v>
      </c>
      <c r="B2" s="17"/>
      <c r="C2" s="17"/>
      <c r="D2" s="17"/>
      <c r="E2" s="17"/>
      <c r="F2" s="17"/>
      <c r="G2" s="136">
        <v>20</v>
      </c>
      <c r="H2" s="136"/>
      <c r="I2" s="136"/>
      <c r="J2" s="18"/>
      <c r="K2" s="19"/>
      <c r="L2" s="19"/>
      <c r="M2" s="19"/>
      <c r="N2" s="1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7" t="s">
        <v>40</v>
      </c>
      <c r="AC2" s="17"/>
      <c r="AD2" s="17"/>
      <c r="AE2" s="18"/>
    </row>
    <row r="3" spans="1:31">
      <c r="A3" s="20" t="s">
        <v>25</v>
      </c>
      <c r="B3" s="20"/>
      <c r="C3" s="21"/>
      <c r="D3" s="21"/>
      <c r="E3" s="21"/>
      <c r="F3" s="22"/>
      <c r="G3" s="137">
        <v>0.75</v>
      </c>
      <c r="H3" s="138"/>
      <c r="I3" s="139"/>
      <c r="J3" s="26"/>
      <c r="K3" s="26"/>
      <c r="L3" s="26"/>
      <c r="M3" s="138">
        <v>10</v>
      </c>
      <c r="N3" s="138"/>
      <c r="O3" s="18"/>
      <c r="P3" s="18"/>
      <c r="Q3" s="27" t="s">
        <v>9</v>
      </c>
      <c r="R3" s="27"/>
      <c r="S3" s="27"/>
      <c r="T3" s="27"/>
      <c r="U3" s="27"/>
      <c r="V3" s="27"/>
      <c r="W3" s="27"/>
      <c r="X3" s="27"/>
      <c r="Y3" s="27"/>
      <c r="Z3" s="27"/>
      <c r="AA3" s="18"/>
      <c r="AB3" s="28" t="s">
        <v>44</v>
      </c>
      <c r="AC3" s="28"/>
      <c r="AD3" s="28"/>
      <c r="AE3" s="18"/>
    </row>
    <row r="4" spans="1:31">
      <c r="A4" s="29"/>
      <c r="B4" s="29"/>
      <c r="C4" s="21"/>
      <c r="D4" s="21"/>
      <c r="E4" s="21"/>
      <c r="F4" s="22"/>
      <c r="G4" s="140"/>
      <c r="H4" s="141"/>
      <c r="I4" s="142"/>
      <c r="J4" s="26"/>
      <c r="K4" s="26"/>
      <c r="L4" s="26"/>
      <c r="M4" s="141"/>
      <c r="N4" s="141"/>
      <c r="O4" s="18"/>
      <c r="P4" s="18"/>
      <c r="Q4" s="30"/>
      <c r="R4" s="30"/>
      <c r="S4" s="30"/>
      <c r="T4" s="30"/>
      <c r="U4" s="30"/>
      <c r="V4" s="30"/>
      <c r="W4" s="30"/>
      <c r="X4" s="30"/>
      <c r="Y4" s="30"/>
      <c r="Z4" s="30"/>
      <c r="AA4" s="31" t="s">
        <v>41</v>
      </c>
      <c r="AB4" s="1"/>
      <c r="AC4" s="2"/>
      <c r="AD4" s="3"/>
      <c r="AE4" s="32" t="s">
        <v>42</v>
      </c>
    </row>
    <row r="5" spans="1:31">
      <c r="A5" s="29"/>
      <c r="B5" s="29"/>
      <c r="C5" s="21"/>
      <c r="D5" s="21"/>
      <c r="E5" s="21"/>
      <c r="F5" s="22"/>
      <c r="G5" s="140"/>
      <c r="H5" s="141"/>
      <c r="I5" s="142"/>
      <c r="J5" s="26"/>
      <c r="K5" s="26"/>
      <c r="L5" s="26"/>
      <c r="M5" s="141"/>
      <c r="N5" s="141"/>
      <c r="O5" s="18"/>
      <c r="P5" s="18"/>
      <c r="Q5" s="18" t="s">
        <v>16</v>
      </c>
      <c r="R5" s="18"/>
      <c r="S5" s="18"/>
      <c r="T5" s="18"/>
      <c r="U5" s="18"/>
      <c r="V5" s="18"/>
      <c r="W5" s="18"/>
      <c r="X5" s="18"/>
      <c r="Y5" s="18"/>
      <c r="Z5" s="18"/>
      <c r="AA5" s="31"/>
      <c r="AB5" s="4"/>
      <c r="AC5" s="5"/>
      <c r="AD5" s="6"/>
      <c r="AE5" s="32"/>
    </row>
    <row r="6" spans="1:31">
      <c r="A6" s="29"/>
      <c r="B6" s="29"/>
      <c r="C6" s="21"/>
      <c r="D6" s="21"/>
      <c r="E6" s="21"/>
      <c r="F6" s="22"/>
      <c r="G6" s="140"/>
      <c r="H6" s="141"/>
      <c r="I6" s="142"/>
      <c r="J6" s="26"/>
      <c r="K6" s="26"/>
      <c r="L6" s="26"/>
      <c r="M6" s="141"/>
      <c r="N6" s="141"/>
      <c r="O6" s="18"/>
      <c r="P6" s="18"/>
      <c r="Q6" s="18" t="s">
        <v>31</v>
      </c>
      <c r="R6" s="18"/>
      <c r="S6" s="18"/>
      <c r="T6" s="18"/>
      <c r="U6" s="18"/>
      <c r="V6" s="18"/>
      <c r="W6" s="18"/>
      <c r="X6" s="18"/>
      <c r="Y6" s="18"/>
      <c r="Z6" s="18"/>
      <c r="AA6" s="31"/>
      <c r="AB6" s="4"/>
      <c r="AC6" s="5"/>
      <c r="AD6" s="6"/>
      <c r="AE6" s="32"/>
    </row>
    <row r="7" spans="1:31">
      <c r="A7" s="33"/>
      <c r="B7" s="33"/>
      <c r="C7" s="21"/>
      <c r="D7" s="21"/>
      <c r="E7" s="21"/>
      <c r="F7" s="22"/>
      <c r="G7" s="143"/>
      <c r="H7" s="144"/>
      <c r="I7" s="145"/>
      <c r="J7" s="37" t="s">
        <v>29</v>
      </c>
      <c r="K7" s="38"/>
      <c r="L7" s="38"/>
      <c r="M7" s="141"/>
      <c r="N7" s="141"/>
      <c r="O7" s="18"/>
      <c r="P7" s="18"/>
      <c r="Q7" s="18" t="s">
        <v>4</v>
      </c>
      <c r="R7" s="18"/>
      <c r="S7" s="18"/>
      <c r="T7" s="18"/>
      <c r="U7" s="18"/>
      <c r="V7" s="18"/>
      <c r="W7" s="18"/>
      <c r="X7" s="18"/>
      <c r="Y7" s="18"/>
      <c r="Z7" s="18"/>
      <c r="AA7" s="31"/>
      <c r="AB7" s="4"/>
      <c r="AC7" s="5"/>
      <c r="AD7" s="6"/>
      <c r="AE7" s="32"/>
    </row>
    <row r="8" spans="1:31" ht="9" customHeight="1">
      <c r="A8" s="39" t="s">
        <v>24</v>
      </c>
      <c r="B8" s="39"/>
      <c r="C8" s="40"/>
      <c r="D8" s="40"/>
      <c r="E8" s="40"/>
      <c r="F8" s="41"/>
      <c r="G8" s="14" t="s">
        <v>26</v>
      </c>
      <c r="H8" s="15"/>
      <c r="I8" s="16"/>
      <c r="J8" s="42"/>
      <c r="K8" s="43"/>
      <c r="L8" s="43"/>
      <c r="M8" s="144"/>
      <c r="N8" s="144"/>
      <c r="O8" s="19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31"/>
      <c r="AB8" s="4"/>
      <c r="AC8" s="5"/>
      <c r="AD8" s="6"/>
      <c r="AE8" s="32"/>
    </row>
    <row r="9" spans="1:31" ht="27" customHeight="1">
      <c r="A9" s="24" t="s">
        <v>23</v>
      </c>
      <c r="B9" s="24"/>
      <c r="C9" s="17"/>
      <c r="D9" s="17"/>
      <c r="E9" s="17"/>
      <c r="F9" s="44"/>
      <c r="G9" s="23" t="s">
        <v>0</v>
      </c>
      <c r="H9" s="24"/>
      <c r="I9" s="25"/>
      <c r="J9" s="45" t="s">
        <v>28</v>
      </c>
      <c r="K9" s="46"/>
      <c r="L9" s="159">
        <v>0.5</v>
      </c>
      <c r="M9" s="223">
        <f>L9+L10</f>
        <v>0.75</v>
      </c>
      <c r="N9" s="223"/>
      <c r="O9" s="48" t="s">
        <v>2</v>
      </c>
      <c r="P9" s="18"/>
      <c r="Q9" s="18" t="s">
        <v>5</v>
      </c>
      <c r="R9" s="18"/>
      <c r="S9" s="18"/>
      <c r="T9" s="18"/>
      <c r="U9" s="18"/>
      <c r="V9" s="18"/>
      <c r="W9" s="18"/>
      <c r="X9" s="18"/>
      <c r="Y9" s="18"/>
      <c r="Z9" s="18"/>
      <c r="AA9" s="31"/>
      <c r="AB9" s="11" t="s">
        <v>17</v>
      </c>
      <c r="AC9" s="12"/>
      <c r="AD9" s="13"/>
      <c r="AE9" s="32"/>
    </row>
    <row r="10" spans="1:31">
      <c r="A10" s="35"/>
      <c r="B10" s="35"/>
      <c r="C10" s="49"/>
      <c r="D10" s="49"/>
      <c r="E10" s="49"/>
      <c r="F10" s="13"/>
      <c r="G10" s="34"/>
      <c r="H10" s="35"/>
      <c r="I10" s="36"/>
      <c r="J10" s="26"/>
      <c r="K10" s="26"/>
      <c r="L10" s="160">
        <v>0.25</v>
      </c>
      <c r="M10" s="224"/>
      <c r="N10" s="224"/>
      <c r="O10" s="47" t="s">
        <v>3</v>
      </c>
      <c r="P10" s="18"/>
      <c r="Q10" s="18" t="s">
        <v>6</v>
      </c>
      <c r="R10" s="18"/>
      <c r="S10" s="18"/>
      <c r="T10" s="18"/>
      <c r="U10" s="18"/>
      <c r="V10" s="18"/>
      <c r="W10" s="18"/>
      <c r="X10" s="18"/>
      <c r="Y10" s="18"/>
      <c r="Z10" s="18"/>
      <c r="AA10" s="31"/>
      <c r="AB10" s="4"/>
      <c r="AC10" s="5"/>
      <c r="AD10" s="6"/>
      <c r="AE10" s="32"/>
    </row>
    <row r="11" spans="1:31">
      <c r="A11" s="50" t="s">
        <v>22</v>
      </c>
      <c r="B11" s="50"/>
      <c r="C11" s="146"/>
      <c r="D11" s="146"/>
      <c r="E11" s="142"/>
      <c r="F11" s="137">
        <v>1.125</v>
      </c>
      <c r="G11" s="138"/>
      <c r="H11" s="138"/>
      <c r="I11" s="138"/>
      <c r="J11" s="139"/>
      <c r="K11" s="147"/>
      <c r="L11" s="148"/>
      <c r="M11" s="110"/>
      <c r="N11" s="159">
        <v>0.5</v>
      </c>
      <c r="O11" s="26" t="s">
        <v>2</v>
      </c>
      <c r="P11" s="18"/>
      <c r="Q11" s="18" t="s">
        <v>7</v>
      </c>
      <c r="R11" s="18"/>
      <c r="S11" s="18"/>
      <c r="T11" s="18"/>
      <c r="U11" s="18"/>
      <c r="V11" s="18"/>
      <c r="W11" s="18"/>
      <c r="X11" s="18"/>
      <c r="Y11" s="18"/>
      <c r="Z11" s="18"/>
      <c r="AA11" s="31"/>
      <c r="AB11" s="4"/>
      <c r="AC11" s="5"/>
      <c r="AD11" s="6"/>
      <c r="AE11" s="32"/>
    </row>
    <row r="12" spans="1:31" ht="15.75" thickBot="1">
      <c r="A12" s="50" t="s">
        <v>21</v>
      </c>
      <c r="B12" s="50"/>
      <c r="C12" s="141"/>
      <c r="D12" s="142"/>
      <c r="E12" s="149">
        <v>1.5</v>
      </c>
      <c r="F12" s="150"/>
      <c r="G12" s="150"/>
      <c r="H12" s="150"/>
      <c r="I12" s="150"/>
      <c r="J12" s="150"/>
      <c r="K12" s="151"/>
      <c r="L12" s="148"/>
      <c r="M12" s="111"/>
      <c r="N12" s="160">
        <v>0.5</v>
      </c>
      <c r="O12" s="47" t="s">
        <v>2</v>
      </c>
      <c r="P12" s="18"/>
      <c r="Q12" s="18" t="s">
        <v>8</v>
      </c>
      <c r="R12" s="18"/>
      <c r="S12" s="18"/>
      <c r="T12" s="18"/>
      <c r="U12" s="18"/>
      <c r="V12" s="18"/>
      <c r="W12" s="18"/>
      <c r="X12" s="18"/>
      <c r="Y12" s="18"/>
      <c r="Z12" s="18"/>
      <c r="AA12" s="31"/>
      <c r="AB12" s="11" t="s">
        <v>43</v>
      </c>
      <c r="AC12" s="12"/>
      <c r="AD12" s="13"/>
      <c r="AE12" s="32"/>
    </row>
    <row r="13" spans="1:31">
      <c r="A13" s="20" t="s">
        <v>30</v>
      </c>
      <c r="B13" s="20"/>
      <c r="C13" s="152"/>
      <c r="D13" s="153">
        <v>2.5</v>
      </c>
      <c r="E13" s="154"/>
      <c r="F13" s="154"/>
      <c r="G13" s="154"/>
      <c r="H13" s="154"/>
      <c r="I13" s="154"/>
      <c r="J13" s="154"/>
      <c r="K13" s="154"/>
      <c r="L13" s="155"/>
      <c r="M13" s="111"/>
      <c r="N13" s="161">
        <v>0.75</v>
      </c>
      <c r="O13" s="49" t="s">
        <v>1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31"/>
      <c r="AB13" s="4"/>
      <c r="AC13" s="5"/>
      <c r="AD13" s="6"/>
      <c r="AE13" s="32"/>
    </row>
    <row r="14" spans="1:31" ht="14.25" customHeight="1" thickBot="1">
      <c r="A14" s="33"/>
      <c r="B14" s="33"/>
      <c r="C14" s="152"/>
      <c r="D14" s="156"/>
      <c r="E14" s="157"/>
      <c r="F14" s="157"/>
      <c r="G14" s="157"/>
      <c r="H14" s="157"/>
      <c r="I14" s="157"/>
      <c r="J14" s="157"/>
      <c r="K14" s="157"/>
      <c r="L14" s="158"/>
      <c r="M14" s="111"/>
      <c r="N14" s="162"/>
      <c r="O14" s="49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31"/>
      <c r="AB14" s="7"/>
      <c r="AC14" s="8"/>
      <c r="AD14" s="9"/>
      <c r="AE14" s="32"/>
    </row>
    <row r="15" spans="1:31" ht="15.75" thickBot="1">
      <c r="A15" s="135" t="s">
        <v>69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56"/>
      <c r="AB15" s="57" t="s">
        <v>44</v>
      </c>
      <c r="AC15" s="57"/>
      <c r="AD15" s="57"/>
      <c r="AE15" s="18"/>
    </row>
    <row r="16" spans="1:31" ht="15.75">
      <c r="A16" s="84" t="s">
        <v>71</v>
      </c>
      <c r="B16" s="212" t="s">
        <v>11</v>
      </c>
      <c r="C16" s="86"/>
      <c r="D16" s="86"/>
      <c r="E16" s="86"/>
      <c r="F16" s="86"/>
      <c r="G16" s="86"/>
      <c r="H16" s="86"/>
      <c r="I16" s="86"/>
      <c r="J16" s="86"/>
      <c r="K16" s="86" t="s">
        <v>10</v>
      </c>
      <c r="L16" s="87" t="s">
        <v>65</v>
      </c>
      <c r="M16" s="87"/>
      <c r="N16" s="87"/>
      <c r="O16" s="86" t="s">
        <v>66</v>
      </c>
      <c r="P16" s="86"/>
      <c r="Q16" s="86"/>
      <c r="R16" s="87" t="s">
        <v>67</v>
      </c>
      <c r="S16" s="87"/>
      <c r="T16" s="87"/>
      <c r="U16" s="87" t="s">
        <v>12</v>
      </c>
      <c r="V16" s="87"/>
      <c r="W16" s="87"/>
      <c r="X16" s="86" t="s">
        <v>13</v>
      </c>
      <c r="Y16" s="86"/>
      <c r="Z16" s="86"/>
      <c r="AA16" s="86"/>
      <c r="AB16" s="86"/>
      <c r="AC16" s="86"/>
      <c r="AD16" s="88"/>
    </row>
    <row r="17" spans="1:32" ht="16.5" thickBot="1">
      <c r="A17" s="89"/>
      <c r="B17" s="213"/>
      <c r="C17" s="91"/>
      <c r="D17" s="91"/>
      <c r="E17" s="91"/>
      <c r="F17" s="91"/>
      <c r="G17" s="91"/>
      <c r="H17" s="91"/>
      <c r="I17" s="91"/>
      <c r="J17" s="91"/>
      <c r="K17" s="91"/>
      <c r="L17" s="92" t="s">
        <v>14</v>
      </c>
      <c r="M17" s="92"/>
      <c r="N17" s="92"/>
      <c r="O17" s="92" t="s">
        <v>14</v>
      </c>
      <c r="P17" s="92"/>
      <c r="Q17" s="92"/>
      <c r="R17" s="92" t="s">
        <v>14</v>
      </c>
      <c r="S17" s="92"/>
      <c r="T17" s="92"/>
      <c r="U17" s="92" t="s">
        <v>15</v>
      </c>
      <c r="V17" s="92"/>
      <c r="W17" s="92"/>
      <c r="X17" s="91"/>
      <c r="Y17" s="91"/>
      <c r="Z17" s="91"/>
      <c r="AA17" s="91"/>
      <c r="AB17" s="91"/>
      <c r="AC17" s="91"/>
      <c r="AD17" s="93"/>
    </row>
    <row r="18" spans="1:32" ht="19.5" customHeight="1">
      <c r="A18" s="215">
        <v>1</v>
      </c>
      <c r="B18" s="203" t="s">
        <v>20</v>
      </c>
      <c r="C18" s="204"/>
      <c r="D18" s="204"/>
      <c r="E18" s="204"/>
      <c r="F18" s="204"/>
      <c r="G18" s="204"/>
      <c r="H18" s="204"/>
      <c r="I18" s="204"/>
      <c r="J18" s="205"/>
      <c r="K18" s="206">
        <v>1</v>
      </c>
      <c r="L18" s="11">
        <f>D13-G3+G2</f>
        <v>21.75</v>
      </c>
      <c r="M18" s="12"/>
      <c r="N18" s="13"/>
      <c r="O18" s="11">
        <f>D13</f>
        <v>2.5</v>
      </c>
      <c r="P18" s="12"/>
      <c r="Q18" s="13"/>
      <c r="R18" s="207">
        <f>N13+N12+N11+L10</f>
        <v>2</v>
      </c>
      <c r="S18" s="208"/>
      <c r="T18" s="209"/>
      <c r="U18" s="210">
        <f>L18*O18*R18</f>
        <v>108.75</v>
      </c>
      <c r="V18" s="211"/>
      <c r="W18" s="211"/>
      <c r="X18" s="199">
        <f>D13</f>
        <v>2.5</v>
      </c>
      <c r="Y18" s="174" t="s">
        <v>18</v>
      </c>
      <c r="Z18" s="174">
        <f>G3</f>
        <v>0.75</v>
      </c>
      <c r="AA18" s="174" t="s">
        <v>19</v>
      </c>
      <c r="AB18" s="174">
        <f>G2</f>
        <v>20</v>
      </c>
      <c r="AC18" s="197" t="s">
        <v>58</v>
      </c>
      <c r="AD18" s="197" t="s">
        <v>59</v>
      </c>
      <c r="AE18" s="55"/>
      <c r="AF18" s="202"/>
    </row>
    <row r="19" spans="1:32" ht="19.5" customHeight="1">
      <c r="A19" s="214"/>
      <c r="B19" s="178"/>
      <c r="C19" s="179"/>
      <c r="D19" s="179"/>
      <c r="E19" s="179"/>
      <c r="F19" s="179"/>
      <c r="G19" s="179"/>
      <c r="H19" s="179"/>
      <c r="I19" s="179"/>
      <c r="J19" s="180"/>
      <c r="K19" s="101"/>
      <c r="L19" s="34"/>
      <c r="M19" s="35"/>
      <c r="N19" s="36"/>
      <c r="O19" s="34"/>
      <c r="P19" s="35"/>
      <c r="Q19" s="36"/>
      <c r="R19" s="184"/>
      <c r="S19" s="54"/>
      <c r="T19" s="185"/>
      <c r="U19" s="189"/>
      <c r="V19" s="190"/>
      <c r="W19" s="190"/>
      <c r="X19" s="195">
        <f>N13</f>
        <v>0.75</v>
      </c>
      <c r="Y19" s="122" t="s">
        <v>19</v>
      </c>
      <c r="Z19" s="122">
        <f>N12</f>
        <v>0.5</v>
      </c>
      <c r="AA19" s="122" t="s">
        <v>19</v>
      </c>
      <c r="AB19" s="122">
        <f>N11</f>
        <v>0.5</v>
      </c>
      <c r="AC19" s="122" t="s">
        <v>19</v>
      </c>
      <c r="AD19" s="200">
        <f>L10</f>
        <v>0.25</v>
      </c>
      <c r="AE19" s="109" t="s">
        <v>58</v>
      </c>
      <c r="AF19" s="201" t="s">
        <v>60</v>
      </c>
    </row>
    <row r="20" spans="1:32" ht="27.75" customHeight="1">
      <c r="A20" s="94">
        <v>2</v>
      </c>
      <c r="B20" s="58" t="s">
        <v>32</v>
      </c>
      <c r="C20" s="59"/>
      <c r="D20" s="59"/>
      <c r="E20" s="59"/>
      <c r="F20" s="59"/>
      <c r="G20" s="59"/>
      <c r="H20" s="59"/>
      <c r="I20" s="59"/>
      <c r="J20" s="59"/>
      <c r="K20" s="60">
        <v>1</v>
      </c>
      <c r="L20" s="61">
        <f>L18</f>
        <v>21.75</v>
      </c>
      <c r="M20" s="61"/>
      <c r="N20" s="61"/>
      <c r="O20" s="61">
        <f>O18</f>
        <v>2.5</v>
      </c>
      <c r="P20" s="61"/>
      <c r="Q20" s="61"/>
      <c r="R20" s="62">
        <f>N13</f>
        <v>0.75</v>
      </c>
      <c r="S20" s="61"/>
      <c r="T20" s="61"/>
      <c r="U20" s="100">
        <f>L20*O20*R20</f>
        <v>40.78125</v>
      </c>
      <c r="V20" s="100"/>
      <c r="W20" s="100"/>
      <c r="X20" s="195"/>
      <c r="Y20" s="122"/>
      <c r="Z20" s="122"/>
      <c r="AA20" s="122"/>
      <c r="AB20" s="122"/>
      <c r="AC20" s="122"/>
      <c r="AD20" s="196"/>
    </row>
    <row r="21" spans="1:32" ht="37.5" customHeight="1">
      <c r="A21" s="95">
        <v>3</v>
      </c>
      <c r="B21" s="58" t="s">
        <v>33</v>
      </c>
      <c r="C21" s="59"/>
      <c r="D21" s="59"/>
      <c r="E21" s="59"/>
      <c r="F21" s="59"/>
      <c r="G21" s="59"/>
      <c r="H21" s="59"/>
      <c r="I21" s="59"/>
      <c r="J21" s="59"/>
      <c r="K21" s="63">
        <v>1</v>
      </c>
      <c r="L21" s="63">
        <f>E12-G3+G2</f>
        <v>20.75</v>
      </c>
      <c r="M21" s="63"/>
      <c r="N21" s="63"/>
      <c r="O21" s="63">
        <f>E12</f>
        <v>1.5</v>
      </c>
      <c r="P21" s="63"/>
      <c r="Q21" s="63"/>
      <c r="R21" s="63">
        <f>N12</f>
        <v>0.5</v>
      </c>
      <c r="S21" s="63"/>
      <c r="T21" s="63"/>
      <c r="U21" s="64">
        <f>L21*O21*R21</f>
        <v>15.5625</v>
      </c>
      <c r="V21" s="64"/>
      <c r="W21" s="64"/>
      <c r="X21" s="116">
        <f>E12</f>
        <v>1.5</v>
      </c>
      <c r="Y21" s="116" t="s">
        <v>18</v>
      </c>
      <c r="Z21" s="116">
        <f>G3</f>
        <v>0.75</v>
      </c>
      <c r="AA21" s="116" t="s">
        <v>19</v>
      </c>
      <c r="AB21" s="116">
        <f>G2</f>
        <v>20</v>
      </c>
      <c r="AC21" s="117"/>
      <c r="AD21" s="118"/>
    </row>
    <row r="22" spans="1:32" ht="15.75" customHeight="1">
      <c r="A22" s="95"/>
      <c r="B22" s="65" t="s">
        <v>34</v>
      </c>
      <c r="C22" s="66"/>
      <c r="D22" s="66"/>
      <c r="E22" s="66"/>
      <c r="F22" s="66"/>
      <c r="G22" s="66"/>
      <c r="H22" s="66"/>
      <c r="I22" s="66"/>
      <c r="J22" s="66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4"/>
      <c r="W22" s="64"/>
      <c r="X22" s="119"/>
      <c r="Y22" s="119"/>
      <c r="Z22" s="119"/>
      <c r="AA22" s="119"/>
      <c r="AB22" s="119"/>
      <c r="AC22" s="120" t="s">
        <v>58</v>
      </c>
      <c r="AD22" s="121" t="s">
        <v>59</v>
      </c>
    </row>
    <row r="23" spans="1:32">
      <c r="A23" s="95"/>
      <c r="B23" s="65" t="s">
        <v>35</v>
      </c>
      <c r="C23" s="66"/>
      <c r="D23" s="66"/>
      <c r="E23" s="66"/>
      <c r="F23" s="66"/>
      <c r="G23" s="66"/>
      <c r="H23" s="66"/>
      <c r="I23" s="66"/>
      <c r="J23" s="66"/>
      <c r="K23" s="60">
        <v>1</v>
      </c>
      <c r="L23" s="63">
        <f>F11-G3+G2</f>
        <v>20.375</v>
      </c>
      <c r="M23" s="63"/>
      <c r="N23" s="63"/>
      <c r="O23" s="63">
        <f>F11</f>
        <v>1.125</v>
      </c>
      <c r="P23" s="63"/>
      <c r="Q23" s="63"/>
      <c r="R23" s="63">
        <f>N11</f>
        <v>0.5</v>
      </c>
      <c r="S23" s="63"/>
      <c r="T23" s="63"/>
      <c r="U23" s="64">
        <f>L23*O23*R23</f>
        <v>11.4609375</v>
      </c>
      <c r="V23" s="64"/>
      <c r="W23" s="64"/>
      <c r="X23" s="122">
        <f>F11</f>
        <v>1.125</v>
      </c>
      <c r="Y23" s="122" t="s">
        <v>18</v>
      </c>
      <c r="Z23" s="114">
        <f>G3</f>
        <v>0.75</v>
      </c>
      <c r="AA23" s="114" t="s">
        <v>19</v>
      </c>
      <c r="AB23" s="114">
        <f>G2</f>
        <v>20</v>
      </c>
      <c r="AC23" s="120" t="s">
        <v>58</v>
      </c>
      <c r="AD23" s="121" t="s">
        <v>59</v>
      </c>
    </row>
    <row r="24" spans="1:32">
      <c r="A24" s="95"/>
      <c r="B24" s="65" t="s">
        <v>36</v>
      </c>
      <c r="C24" s="66"/>
      <c r="D24" s="66"/>
      <c r="E24" s="66"/>
      <c r="F24" s="66"/>
      <c r="G24" s="66"/>
      <c r="H24" s="66"/>
      <c r="I24" s="66"/>
      <c r="J24" s="66"/>
      <c r="K24" s="60">
        <v>1</v>
      </c>
      <c r="L24" s="63">
        <f>G3-G3+G2</f>
        <v>20</v>
      </c>
      <c r="M24" s="63"/>
      <c r="N24" s="63"/>
      <c r="O24" s="63">
        <f>G3</f>
        <v>0.75</v>
      </c>
      <c r="P24" s="63"/>
      <c r="Q24" s="63"/>
      <c r="R24" s="63">
        <f>G3</f>
        <v>0.75</v>
      </c>
      <c r="S24" s="63"/>
      <c r="T24" s="63"/>
      <c r="U24" s="63">
        <f>L24*O24*R24</f>
        <v>11.25</v>
      </c>
      <c r="V24" s="63"/>
      <c r="W24" s="63"/>
      <c r="X24" s="114">
        <f>G3</f>
        <v>0.75</v>
      </c>
      <c r="Y24" s="114" t="s">
        <v>18</v>
      </c>
      <c r="Z24" s="122">
        <f>G3</f>
        <v>0.75</v>
      </c>
      <c r="AA24" s="114" t="s">
        <v>19</v>
      </c>
      <c r="AB24" s="114">
        <v>20</v>
      </c>
      <c r="AC24" s="120" t="s">
        <v>58</v>
      </c>
      <c r="AD24" s="121" t="s">
        <v>59</v>
      </c>
    </row>
    <row r="25" spans="1:32" ht="15" customHeight="1">
      <c r="A25" s="95"/>
      <c r="B25" s="67"/>
      <c r="C25" s="68"/>
      <c r="D25" s="68"/>
      <c r="E25" s="68"/>
      <c r="F25" s="68"/>
      <c r="G25" s="68"/>
      <c r="H25" s="68"/>
      <c r="I25" s="68"/>
      <c r="J25" s="68"/>
      <c r="K25" s="69"/>
      <c r="L25" s="63" t="s">
        <v>48</v>
      </c>
      <c r="M25" s="63"/>
      <c r="N25" s="63"/>
      <c r="O25" s="63"/>
      <c r="P25" s="63"/>
      <c r="Q25" s="63"/>
      <c r="R25" s="63"/>
      <c r="S25" s="63"/>
      <c r="T25" s="63"/>
      <c r="U25" s="97">
        <f>U21+U23+U24</f>
        <v>38.2734375</v>
      </c>
      <c r="V25" s="98"/>
      <c r="W25" s="98"/>
      <c r="X25" s="124"/>
      <c r="Y25" s="125"/>
      <c r="Z25" s="125"/>
      <c r="AA25" s="125"/>
      <c r="AB25" s="125"/>
      <c r="AC25" s="125"/>
      <c r="AD25" s="126"/>
    </row>
    <row r="26" spans="1:32" ht="38.25" customHeight="1">
      <c r="A26" s="94">
        <v>4</v>
      </c>
      <c r="B26" s="70" t="s">
        <v>37</v>
      </c>
      <c r="C26" s="71"/>
      <c r="D26" s="71"/>
      <c r="E26" s="71"/>
      <c r="F26" s="71"/>
      <c r="G26" s="71"/>
      <c r="H26" s="71"/>
      <c r="I26" s="71"/>
      <c r="J26" s="71"/>
      <c r="K26" s="60">
        <v>1</v>
      </c>
      <c r="L26" s="61">
        <f>G3-G3+G2</f>
        <v>20</v>
      </c>
      <c r="M26" s="61"/>
      <c r="N26" s="61"/>
      <c r="O26" s="61">
        <f>G3</f>
        <v>0.75</v>
      </c>
      <c r="P26" s="61"/>
      <c r="Q26" s="61"/>
      <c r="R26" s="221" t="s">
        <v>61</v>
      </c>
      <c r="S26" s="61"/>
      <c r="T26" s="61"/>
      <c r="U26" s="99">
        <f>L26*O26</f>
        <v>15</v>
      </c>
      <c r="V26" s="99"/>
      <c r="W26" s="99"/>
      <c r="X26" s="114">
        <f>G3</f>
        <v>0.75</v>
      </c>
      <c r="Y26" s="114" t="s">
        <v>18</v>
      </c>
      <c r="Z26" s="114">
        <f>G3</f>
        <v>0.75</v>
      </c>
      <c r="AA26" s="114" t="s">
        <v>19</v>
      </c>
      <c r="AB26" s="114">
        <f>G2</f>
        <v>20</v>
      </c>
      <c r="AC26" s="108" t="s">
        <v>58</v>
      </c>
      <c r="AD26" s="219" t="s">
        <v>59</v>
      </c>
    </row>
    <row r="27" spans="1:32" ht="24" customHeight="1">
      <c r="A27" s="94">
        <v>5</v>
      </c>
      <c r="B27" s="70" t="s">
        <v>38</v>
      </c>
      <c r="C27" s="71"/>
      <c r="D27" s="71"/>
      <c r="E27" s="71"/>
      <c r="F27" s="71"/>
      <c r="G27" s="71"/>
      <c r="H27" s="71"/>
      <c r="I27" s="71"/>
      <c r="J27" s="71"/>
      <c r="K27" s="60">
        <v>1</v>
      </c>
      <c r="L27" s="61">
        <f>G3-G3+G2</f>
        <v>20</v>
      </c>
      <c r="M27" s="61"/>
      <c r="N27" s="61"/>
      <c r="O27" s="61">
        <f>G3</f>
        <v>0.75</v>
      </c>
      <c r="P27" s="61"/>
      <c r="Q27" s="61"/>
      <c r="R27" s="61">
        <f>G3</f>
        <v>0.75</v>
      </c>
      <c r="S27" s="61"/>
      <c r="T27" s="61"/>
      <c r="U27" s="99">
        <f>L27*O27*R27</f>
        <v>11.25</v>
      </c>
      <c r="V27" s="99"/>
      <c r="W27" s="99"/>
      <c r="X27" s="114">
        <f>G3</f>
        <v>0.75</v>
      </c>
      <c r="Y27" s="114" t="s">
        <v>18</v>
      </c>
      <c r="Z27" s="114">
        <f>G3</f>
        <v>0.75</v>
      </c>
      <c r="AA27" s="114" t="s">
        <v>19</v>
      </c>
      <c r="AB27" s="114">
        <f>G2</f>
        <v>20</v>
      </c>
      <c r="AC27" s="108" t="s">
        <v>58</v>
      </c>
      <c r="AD27" s="219" t="s">
        <v>59</v>
      </c>
    </row>
    <row r="28" spans="1:32">
      <c r="A28" s="95">
        <v>6</v>
      </c>
      <c r="B28" s="72" t="s">
        <v>39</v>
      </c>
      <c r="C28" s="63"/>
      <c r="D28" s="63"/>
      <c r="E28" s="63"/>
      <c r="F28" s="63"/>
      <c r="G28" s="63"/>
      <c r="H28" s="63"/>
      <c r="I28" s="63"/>
      <c r="J28" s="63"/>
      <c r="K28" s="102">
        <v>2</v>
      </c>
      <c r="L28" s="63">
        <f>G2</f>
        <v>20</v>
      </c>
      <c r="M28" s="63"/>
      <c r="N28" s="63"/>
      <c r="O28" s="222" t="s">
        <v>61</v>
      </c>
      <c r="P28" s="63"/>
      <c r="Q28" s="63"/>
      <c r="R28" s="63">
        <f>M3+L9</f>
        <v>10.5</v>
      </c>
      <c r="S28" s="63"/>
      <c r="T28" s="63"/>
      <c r="U28" s="64">
        <f>R28*L28*K28</f>
        <v>420</v>
      </c>
      <c r="V28" s="64"/>
      <c r="W28" s="64"/>
      <c r="X28" s="127"/>
      <c r="Y28" s="128"/>
      <c r="Z28" s="128"/>
      <c r="AA28" s="128"/>
      <c r="AB28" s="128"/>
      <c r="AC28" s="128"/>
      <c r="AD28" s="129"/>
    </row>
    <row r="29" spans="1:32">
      <c r="A29" s="95"/>
      <c r="B29" s="72" t="s">
        <v>45</v>
      </c>
      <c r="C29" s="63"/>
      <c r="D29" s="63"/>
      <c r="E29" s="63"/>
      <c r="F29" s="63"/>
      <c r="G29" s="63"/>
      <c r="H29" s="63"/>
      <c r="I29" s="63"/>
      <c r="J29" s="63"/>
      <c r="K29" s="103"/>
      <c r="L29" s="63"/>
      <c r="M29" s="63"/>
      <c r="N29" s="63"/>
      <c r="O29" s="63"/>
      <c r="P29" s="63"/>
      <c r="Q29" s="63"/>
      <c r="R29" s="63"/>
      <c r="S29" s="63"/>
      <c r="T29" s="63"/>
      <c r="U29" s="64"/>
      <c r="V29" s="64"/>
      <c r="W29" s="64"/>
      <c r="X29" s="130"/>
      <c r="Y29" s="107"/>
      <c r="Z29" s="107"/>
      <c r="AA29" s="107"/>
      <c r="AB29" s="107"/>
      <c r="AC29" s="107"/>
      <c r="AD29" s="131"/>
    </row>
    <row r="30" spans="1:32">
      <c r="A30" s="95"/>
      <c r="B30" s="72" t="s">
        <v>46</v>
      </c>
      <c r="C30" s="63"/>
      <c r="D30" s="63"/>
      <c r="E30" s="63"/>
      <c r="F30" s="63"/>
      <c r="G30" s="63"/>
      <c r="H30" s="63"/>
      <c r="I30" s="63"/>
      <c r="J30" s="63"/>
      <c r="K30" s="60">
        <v>2</v>
      </c>
      <c r="L30" s="222" t="s">
        <v>61</v>
      </c>
      <c r="M30" s="63"/>
      <c r="N30" s="63"/>
      <c r="O30" s="63">
        <f>G3</f>
        <v>0.75</v>
      </c>
      <c r="P30" s="63"/>
      <c r="Q30" s="63"/>
      <c r="R30" s="63">
        <f>M3+L9</f>
        <v>10.5</v>
      </c>
      <c r="S30" s="63"/>
      <c r="T30" s="63"/>
      <c r="U30" s="63">
        <f>R30*O30*K30</f>
        <v>15.75</v>
      </c>
      <c r="V30" s="63"/>
      <c r="W30" s="63"/>
      <c r="X30" s="132"/>
      <c r="Y30" s="133"/>
      <c r="Z30" s="133"/>
      <c r="AA30" s="133"/>
      <c r="AB30" s="133"/>
      <c r="AC30" s="133"/>
      <c r="AD30" s="134"/>
    </row>
    <row r="31" spans="1:32">
      <c r="A31" s="95"/>
      <c r="B31" s="72" t="s">
        <v>47</v>
      </c>
      <c r="C31" s="63"/>
      <c r="D31" s="63"/>
      <c r="E31" s="63"/>
      <c r="F31" s="63"/>
      <c r="G31" s="63"/>
      <c r="H31" s="63"/>
      <c r="I31" s="63"/>
      <c r="J31" s="63"/>
      <c r="K31" s="60">
        <v>1</v>
      </c>
      <c r="L31" s="63">
        <f>G2</f>
        <v>20</v>
      </c>
      <c r="M31" s="63"/>
      <c r="N31" s="63"/>
      <c r="O31" s="63">
        <f>G3</f>
        <v>0.75</v>
      </c>
      <c r="P31" s="63"/>
      <c r="Q31" s="63"/>
      <c r="R31" s="222" t="s">
        <v>61</v>
      </c>
      <c r="S31" s="63"/>
      <c r="T31" s="63"/>
      <c r="U31" s="64">
        <f>L31*O31*K31</f>
        <v>15</v>
      </c>
      <c r="V31" s="64"/>
      <c r="W31" s="64"/>
      <c r="X31" s="73"/>
      <c r="Y31" s="74"/>
      <c r="Z31" s="74"/>
      <c r="AA31" s="74"/>
      <c r="AB31" s="74"/>
      <c r="AC31" s="74"/>
      <c r="AD31" s="75"/>
    </row>
    <row r="32" spans="1:32" ht="14.25" customHeight="1">
      <c r="A32" s="95"/>
      <c r="B32" s="76"/>
      <c r="C32" s="77"/>
      <c r="D32" s="77"/>
      <c r="E32" s="77"/>
      <c r="F32" s="77"/>
      <c r="G32" s="77"/>
      <c r="H32" s="77"/>
      <c r="I32" s="77"/>
      <c r="J32" s="77"/>
      <c r="K32" s="78"/>
      <c r="L32" s="63" t="s">
        <v>49</v>
      </c>
      <c r="M32" s="63"/>
      <c r="N32" s="63"/>
      <c r="O32" s="63"/>
      <c r="P32" s="63"/>
      <c r="Q32" s="63"/>
      <c r="R32" s="63"/>
      <c r="S32" s="63"/>
      <c r="T32" s="63"/>
      <c r="U32" s="97">
        <f>U28+U30+U31</f>
        <v>450.75</v>
      </c>
      <c r="V32" s="97"/>
      <c r="W32" s="97"/>
      <c r="X32" s="73"/>
      <c r="Y32" s="74"/>
      <c r="Z32" s="74"/>
      <c r="AA32" s="74"/>
      <c r="AB32" s="74"/>
      <c r="AC32" s="74"/>
      <c r="AD32" s="75"/>
    </row>
    <row r="33" spans="1:30" ht="15.75" thickBot="1">
      <c r="A33" s="96">
        <v>7</v>
      </c>
      <c r="B33" s="79" t="s">
        <v>50</v>
      </c>
      <c r="C33" s="80"/>
      <c r="D33" s="80"/>
      <c r="E33" s="80"/>
      <c r="F33" s="80"/>
      <c r="G33" s="80"/>
      <c r="H33" s="80"/>
      <c r="I33" s="80"/>
      <c r="J33" s="80"/>
      <c r="K33" s="51" t="s">
        <v>62</v>
      </c>
      <c r="L33" s="52"/>
      <c r="M33" s="52"/>
      <c r="N33" s="52"/>
      <c r="O33" s="52"/>
      <c r="P33" s="52"/>
      <c r="Q33" s="52"/>
      <c r="R33" s="52"/>
      <c r="S33" s="52"/>
      <c r="T33" s="53"/>
      <c r="U33" s="168">
        <f>U32</f>
        <v>450.75</v>
      </c>
      <c r="V33" s="166"/>
      <c r="W33" s="167"/>
      <c r="X33" s="81"/>
      <c r="Y33" s="82"/>
      <c r="Z33" s="82"/>
      <c r="AA33" s="82"/>
      <c r="AB33" s="82"/>
      <c r="AC33" s="82"/>
      <c r="AD33" s="83"/>
    </row>
  </sheetData>
  <sheetProtection password="9B59" sheet="1" objects="1" scenarios="1" selectLockedCells="1"/>
  <mergeCells count="127">
    <mergeCell ref="A18:A19"/>
    <mergeCell ref="K33:T33"/>
    <mergeCell ref="B18:J19"/>
    <mergeCell ref="L18:N19"/>
    <mergeCell ref="O18:Q19"/>
    <mergeCell ref="R18:T19"/>
    <mergeCell ref="U18:W19"/>
    <mergeCell ref="B32:K32"/>
    <mergeCell ref="L32:T32"/>
    <mergeCell ref="U32:W32"/>
    <mergeCell ref="X32:AD32"/>
    <mergeCell ref="B33:J33"/>
    <mergeCell ref="U33:W33"/>
    <mergeCell ref="X33:AD33"/>
    <mergeCell ref="B31:J31"/>
    <mergeCell ref="L31:N31"/>
    <mergeCell ref="O31:Q31"/>
    <mergeCell ref="R31:T31"/>
    <mergeCell ref="U31:W31"/>
    <mergeCell ref="X31:AD31"/>
    <mergeCell ref="R28:T29"/>
    <mergeCell ref="U28:W29"/>
    <mergeCell ref="X28:AD29"/>
    <mergeCell ref="B29:J29"/>
    <mergeCell ref="B30:J30"/>
    <mergeCell ref="L30:N30"/>
    <mergeCell ref="O30:Q30"/>
    <mergeCell ref="R30:T30"/>
    <mergeCell ref="U30:W30"/>
    <mergeCell ref="X30:AD30"/>
    <mergeCell ref="B27:J27"/>
    <mergeCell ref="L27:N27"/>
    <mergeCell ref="O27:Q27"/>
    <mergeCell ref="R27:T27"/>
    <mergeCell ref="U27:W27"/>
    <mergeCell ref="A28:A32"/>
    <mergeCell ref="B28:J28"/>
    <mergeCell ref="K28:K29"/>
    <mergeCell ref="L28:N29"/>
    <mergeCell ref="O28:Q29"/>
    <mergeCell ref="X25:AD25"/>
    <mergeCell ref="B26:J26"/>
    <mergeCell ref="L26:N26"/>
    <mergeCell ref="O26:Q26"/>
    <mergeCell ref="R26:T26"/>
    <mergeCell ref="U26:W26"/>
    <mergeCell ref="B24:J24"/>
    <mergeCell ref="L24:N24"/>
    <mergeCell ref="O24:Q24"/>
    <mergeCell ref="R24:T24"/>
    <mergeCell ref="U24:W24"/>
    <mergeCell ref="B25:K25"/>
    <mergeCell ref="L25:T25"/>
    <mergeCell ref="U25:W25"/>
    <mergeCell ref="AB21:AB22"/>
    <mergeCell ref="B22:J22"/>
    <mergeCell ref="B23:J23"/>
    <mergeCell ref="L23:N23"/>
    <mergeCell ref="O23:Q23"/>
    <mergeCell ref="R23:T23"/>
    <mergeCell ref="U23:W23"/>
    <mergeCell ref="R21:T22"/>
    <mergeCell ref="U21:W22"/>
    <mergeCell ref="X21:X22"/>
    <mergeCell ref="Y21:Y22"/>
    <mergeCell ref="Z21:Z22"/>
    <mergeCell ref="AA21:AA22"/>
    <mergeCell ref="B20:J20"/>
    <mergeCell ref="L20:N20"/>
    <mergeCell ref="O20:Q20"/>
    <mergeCell ref="R20:T20"/>
    <mergeCell ref="U20:W20"/>
    <mergeCell ref="A21:A25"/>
    <mergeCell ref="B21:J21"/>
    <mergeCell ref="K21:K22"/>
    <mergeCell ref="L21:N22"/>
    <mergeCell ref="O21:Q22"/>
    <mergeCell ref="L17:N17"/>
    <mergeCell ref="O17:Q17"/>
    <mergeCell ref="R17:T17"/>
    <mergeCell ref="U17:W17"/>
    <mergeCell ref="K18:K19"/>
    <mergeCell ref="A15:Z15"/>
    <mergeCell ref="AB15:AD15"/>
    <mergeCell ref="A16:A17"/>
    <mergeCell ref="B16:J17"/>
    <mergeCell ref="K16:K17"/>
    <mergeCell ref="L16:N16"/>
    <mergeCell ref="O16:Q16"/>
    <mergeCell ref="R16:T16"/>
    <mergeCell ref="U16:W16"/>
    <mergeCell ref="X16:AD17"/>
    <mergeCell ref="A12:B12"/>
    <mergeCell ref="C12:D12"/>
    <mergeCell ref="E12:K12"/>
    <mergeCell ref="AB12:AD12"/>
    <mergeCell ref="A13:B14"/>
    <mergeCell ref="C13:C14"/>
    <mergeCell ref="D13:L14"/>
    <mergeCell ref="N13:N14"/>
    <mergeCell ref="O13:O14"/>
    <mergeCell ref="M9:N10"/>
    <mergeCell ref="AB9:AD9"/>
    <mergeCell ref="C10:F10"/>
    <mergeCell ref="A11:B11"/>
    <mergeCell ref="C11:E11"/>
    <mergeCell ref="F11:J11"/>
    <mergeCell ref="AA4:AA14"/>
    <mergeCell ref="AE4:AE14"/>
    <mergeCell ref="J7:L8"/>
    <mergeCell ref="A8:B8"/>
    <mergeCell ref="C8:F8"/>
    <mergeCell ref="G8:I8"/>
    <mergeCell ref="A9:B10"/>
    <mergeCell ref="C9:F9"/>
    <mergeCell ref="G9:I10"/>
    <mergeCell ref="J9:K9"/>
    <mergeCell ref="A1:AD1"/>
    <mergeCell ref="A2:F2"/>
    <mergeCell ref="G2:I2"/>
    <mergeCell ref="AB2:AD2"/>
    <mergeCell ref="A3:B7"/>
    <mergeCell ref="C3:F7"/>
    <mergeCell ref="G3:I7"/>
    <mergeCell ref="M3:N8"/>
    <mergeCell ref="Q3:Z4"/>
    <mergeCell ref="AB3:A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0"/>
  <sheetViews>
    <sheetView zoomScale="90" zoomScaleNormal="90" workbookViewId="0">
      <selection activeCell="D11" sqref="D11:L12"/>
    </sheetView>
  </sheetViews>
  <sheetFormatPr defaultColWidth="3.5703125" defaultRowHeight="15"/>
  <cols>
    <col min="2" max="2" width="4.42578125" customWidth="1"/>
    <col min="3" max="3" width="1.85546875" customWidth="1"/>
    <col min="4" max="4" width="5.5703125" customWidth="1"/>
    <col min="10" max="10" width="4.140625" customWidth="1"/>
    <col min="12" max="12" width="5.28515625" customWidth="1"/>
    <col min="14" max="14" width="4.5703125" customWidth="1"/>
    <col min="17" max="17" width="4" customWidth="1"/>
    <col min="24" max="24" width="5" customWidth="1"/>
    <col min="25" max="25" width="1.42578125" customWidth="1"/>
    <col min="26" max="26" width="4.7109375" customWidth="1"/>
    <col min="27" max="27" width="1.5703125" customWidth="1"/>
    <col min="28" max="28" width="3.42578125" customWidth="1"/>
    <col min="29" max="29" width="1.85546875" customWidth="1"/>
    <col min="30" max="30" width="4.42578125" customWidth="1"/>
    <col min="31" max="31" width="2" customWidth="1"/>
  </cols>
  <sheetData>
    <row r="1" spans="1:31" ht="18.75" customHeight="1" thickBot="1">
      <c r="A1" s="104" t="s">
        <v>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6"/>
    </row>
    <row r="2" spans="1:31">
      <c r="A2" s="17" t="s">
        <v>53</v>
      </c>
      <c r="B2" s="17"/>
      <c r="C2" s="17"/>
      <c r="D2" s="17"/>
      <c r="E2" s="17"/>
      <c r="F2" s="17"/>
      <c r="G2" s="136">
        <v>6</v>
      </c>
      <c r="H2" s="136"/>
      <c r="I2" s="136"/>
      <c r="J2" s="18"/>
      <c r="K2" s="19"/>
      <c r="L2" s="19"/>
      <c r="M2" s="19"/>
      <c r="N2" s="1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7" t="s">
        <v>40</v>
      </c>
      <c r="AC2" s="17"/>
      <c r="AD2" s="17"/>
      <c r="AE2" s="18"/>
    </row>
    <row r="3" spans="1:31">
      <c r="A3" s="20" t="s">
        <v>25</v>
      </c>
      <c r="B3" s="20"/>
      <c r="C3" s="21"/>
      <c r="D3" s="21"/>
      <c r="E3" s="21"/>
      <c r="F3" s="22"/>
      <c r="G3" s="137">
        <v>30</v>
      </c>
      <c r="H3" s="138"/>
      <c r="I3" s="139"/>
      <c r="J3" s="26"/>
      <c r="K3" s="26"/>
      <c r="L3" s="26"/>
      <c r="M3" s="138">
        <v>100</v>
      </c>
      <c r="N3" s="138"/>
      <c r="O3" s="49" t="s">
        <v>68</v>
      </c>
      <c r="P3" s="18"/>
      <c r="Q3" s="27" t="s">
        <v>9</v>
      </c>
      <c r="R3" s="27"/>
      <c r="S3" s="27"/>
      <c r="T3" s="27"/>
      <c r="U3" s="27"/>
      <c r="V3" s="27"/>
      <c r="W3" s="27"/>
      <c r="X3" s="27"/>
      <c r="Y3" s="27"/>
      <c r="Z3" s="27"/>
      <c r="AA3" s="18"/>
      <c r="AB3" s="28" t="s">
        <v>44</v>
      </c>
      <c r="AC3" s="28"/>
      <c r="AD3" s="28"/>
      <c r="AE3" s="18"/>
    </row>
    <row r="4" spans="1:31">
      <c r="A4" s="29"/>
      <c r="B4" s="29"/>
      <c r="C4" s="21"/>
      <c r="D4" s="21"/>
      <c r="E4" s="21"/>
      <c r="F4" s="22"/>
      <c r="G4" s="140"/>
      <c r="H4" s="141"/>
      <c r="I4" s="142"/>
      <c r="J4" s="26"/>
      <c r="K4" s="26"/>
      <c r="L4" s="26"/>
      <c r="M4" s="141"/>
      <c r="N4" s="141"/>
      <c r="O4" s="49"/>
      <c r="P4" s="18"/>
      <c r="Q4" s="30"/>
      <c r="R4" s="30"/>
      <c r="S4" s="30"/>
      <c r="T4" s="30"/>
      <c r="U4" s="30"/>
      <c r="V4" s="30"/>
      <c r="W4" s="30"/>
      <c r="X4" s="30"/>
      <c r="Y4" s="30"/>
      <c r="Z4" s="30"/>
      <c r="AA4" s="31" t="s">
        <v>41</v>
      </c>
      <c r="AB4" s="1"/>
      <c r="AC4" s="2"/>
      <c r="AD4" s="3"/>
      <c r="AE4" s="32" t="s">
        <v>42</v>
      </c>
    </row>
    <row r="5" spans="1:31">
      <c r="A5" s="29"/>
      <c r="B5" s="29"/>
      <c r="C5" s="21"/>
      <c r="D5" s="21"/>
      <c r="E5" s="21"/>
      <c r="F5" s="22"/>
      <c r="G5" s="140"/>
      <c r="H5" s="141"/>
      <c r="I5" s="142"/>
      <c r="J5" s="26"/>
      <c r="K5" s="26"/>
      <c r="L5" s="26"/>
      <c r="M5" s="141"/>
      <c r="N5" s="141"/>
      <c r="O5" s="49"/>
      <c r="P5" s="18"/>
      <c r="Q5" s="18" t="s">
        <v>16</v>
      </c>
      <c r="R5" s="18"/>
      <c r="S5" s="18"/>
      <c r="T5" s="18"/>
      <c r="U5" s="18"/>
      <c r="V5" s="18"/>
      <c r="W5" s="18"/>
      <c r="X5" s="18"/>
      <c r="Y5" s="18"/>
      <c r="Z5" s="18"/>
      <c r="AA5" s="31"/>
      <c r="AB5" s="4"/>
      <c r="AC5" s="5"/>
      <c r="AD5" s="6"/>
      <c r="AE5" s="32"/>
    </row>
    <row r="6" spans="1:31">
      <c r="A6" s="29"/>
      <c r="B6" s="29"/>
      <c r="C6" s="21"/>
      <c r="D6" s="21"/>
      <c r="E6" s="21"/>
      <c r="F6" s="22"/>
      <c r="G6" s="140"/>
      <c r="H6" s="141"/>
      <c r="I6" s="142"/>
      <c r="J6" s="26"/>
      <c r="K6" s="26"/>
      <c r="L6" s="26"/>
      <c r="M6" s="141"/>
      <c r="N6" s="141"/>
      <c r="O6" s="49"/>
      <c r="P6" s="18"/>
      <c r="Q6" s="18" t="s">
        <v>63</v>
      </c>
      <c r="R6" s="18"/>
      <c r="S6" s="18"/>
      <c r="T6" s="18"/>
      <c r="U6" s="18"/>
      <c r="V6" s="18"/>
      <c r="W6" s="18"/>
      <c r="X6" s="18"/>
      <c r="Y6" s="18"/>
      <c r="Z6" s="18"/>
      <c r="AA6" s="31"/>
      <c r="AB6" s="4"/>
      <c r="AC6" s="5"/>
      <c r="AD6" s="6"/>
      <c r="AE6" s="32"/>
    </row>
    <row r="7" spans="1:31" ht="24" customHeight="1">
      <c r="A7" s="33"/>
      <c r="B7" s="33"/>
      <c r="C7" s="21"/>
      <c r="D7" s="21"/>
      <c r="E7" s="21"/>
      <c r="F7" s="22"/>
      <c r="G7" s="140"/>
      <c r="H7" s="141"/>
      <c r="I7" s="142"/>
      <c r="J7" s="37"/>
      <c r="K7" s="38"/>
      <c r="L7" s="38"/>
      <c r="M7" s="141"/>
      <c r="N7" s="141"/>
      <c r="O7" s="49"/>
      <c r="P7" s="18"/>
      <c r="Q7" s="171" t="s">
        <v>4</v>
      </c>
      <c r="R7" s="18"/>
      <c r="S7" s="18"/>
      <c r="T7" s="18"/>
      <c r="U7" s="18"/>
      <c r="V7" s="18"/>
      <c r="W7" s="18"/>
      <c r="X7" s="18"/>
      <c r="Y7" s="18"/>
      <c r="Z7" s="18"/>
      <c r="AA7" s="31"/>
      <c r="AB7" s="11">
        <v>6</v>
      </c>
      <c r="AC7" s="12"/>
      <c r="AD7" s="13"/>
      <c r="AE7" s="32"/>
    </row>
    <row r="8" spans="1:31" ht="9.75" customHeight="1">
      <c r="A8" s="35" t="s">
        <v>24</v>
      </c>
      <c r="B8" s="35"/>
      <c r="C8" s="49"/>
      <c r="D8" s="49"/>
      <c r="E8" s="49"/>
      <c r="F8" s="13"/>
      <c r="G8" s="225" t="s">
        <v>64</v>
      </c>
      <c r="H8" s="226"/>
      <c r="I8" s="227"/>
      <c r="J8" s="26"/>
      <c r="K8" s="26"/>
      <c r="L8" s="169" t="s">
        <v>29</v>
      </c>
      <c r="M8" s="35"/>
      <c r="N8" s="35"/>
      <c r="O8" s="172"/>
      <c r="P8" s="18"/>
      <c r="Q8" s="172" t="s">
        <v>55</v>
      </c>
      <c r="R8" s="18"/>
      <c r="S8" s="18"/>
      <c r="T8" s="18"/>
      <c r="U8" s="18"/>
      <c r="V8" s="18"/>
      <c r="W8" s="18"/>
      <c r="X8" s="18"/>
      <c r="Y8" s="18"/>
      <c r="Z8" s="18"/>
      <c r="AA8" s="31"/>
      <c r="AB8" s="4"/>
      <c r="AC8" s="5"/>
      <c r="AD8" s="6"/>
      <c r="AE8" s="32"/>
    </row>
    <row r="9" spans="1:31" ht="34.5" customHeight="1">
      <c r="A9" s="50" t="s">
        <v>22</v>
      </c>
      <c r="B9" s="50"/>
      <c r="C9" s="146"/>
      <c r="D9" s="146"/>
      <c r="E9" s="142"/>
      <c r="F9" s="137">
        <v>40</v>
      </c>
      <c r="G9" s="138"/>
      <c r="H9" s="138"/>
      <c r="I9" s="138"/>
      <c r="J9" s="139"/>
      <c r="K9" s="147"/>
      <c r="L9" s="148"/>
      <c r="M9" s="110" t="s">
        <v>28</v>
      </c>
      <c r="N9" s="159">
        <v>60</v>
      </c>
      <c r="O9" s="10" t="s">
        <v>68</v>
      </c>
      <c r="P9" s="18"/>
      <c r="Q9" s="18" t="s">
        <v>6</v>
      </c>
      <c r="R9" s="18"/>
      <c r="S9" s="18"/>
      <c r="T9" s="18"/>
      <c r="U9" s="18"/>
      <c r="V9" s="18"/>
      <c r="W9" s="18"/>
      <c r="X9" s="18"/>
      <c r="Y9" s="18"/>
      <c r="Z9" s="18"/>
      <c r="AA9" s="31"/>
      <c r="AB9" s="4"/>
      <c r="AC9" s="5"/>
      <c r="AD9" s="6"/>
      <c r="AE9" s="32"/>
    </row>
    <row r="10" spans="1:31" ht="21.75" customHeight="1" thickBot="1">
      <c r="A10" s="50" t="s">
        <v>21</v>
      </c>
      <c r="B10" s="50"/>
      <c r="C10" s="141"/>
      <c r="D10" s="142"/>
      <c r="E10" s="149">
        <v>50</v>
      </c>
      <c r="F10" s="150"/>
      <c r="G10" s="150"/>
      <c r="H10" s="150"/>
      <c r="I10" s="150"/>
      <c r="J10" s="150"/>
      <c r="K10" s="151"/>
      <c r="L10" s="148"/>
      <c r="M10" s="111"/>
      <c r="N10" s="160">
        <v>20</v>
      </c>
      <c r="O10" s="10" t="s">
        <v>68</v>
      </c>
      <c r="P10" s="18"/>
      <c r="Q10" s="18" t="s">
        <v>7</v>
      </c>
      <c r="R10" s="18"/>
      <c r="S10" s="18"/>
      <c r="T10" s="18"/>
      <c r="U10" s="18"/>
      <c r="V10" s="18"/>
      <c r="W10" s="18"/>
      <c r="X10" s="18"/>
      <c r="Y10" s="18"/>
      <c r="Z10" s="18"/>
      <c r="AA10" s="31"/>
      <c r="AB10" s="4"/>
      <c r="AC10" s="5"/>
      <c r="AD10" s="170">
        <v>0.3</v>
      </c>
      <c r="AE10" s="32"/>
    </row>
    <row r="11" spans="1:31">
      <c r="A11" s="20" t="s">
        <v>54</v>
      </c>
      <c r="B11" s="20"/>
      <c r="C11" s="152"/>
      <c r="D11" s="153">
        <v>70</v>
      </c>
      <c r="E11" s="154"/>
      <c r="F11" s="154"/>
      <c r="G11" s="154"/>
      <c r="H11" s="154"/>
      <c r="I11" s="154"/>
      <c r="J11" s="154"/>
      <c r="K11" s="154"/>
      <c r="L11" s="155"/>
      <c r="M11" s="111"/>
      <c r="N11" s="138">
        <v>30</v>
      </c>
      <c r="O11" s="49" t="s">
        <v>68</v>
      </c>
      <c r="P11" s="18"/>
      <c r="Q11" s="18" t="s">
        <v>8</v>
      </c>
      <c r="R11" s="18"/>
      <c r="S11" s="18"/>
      <c r="T11" s="18"/>
      <c r="U11" s="18"/>
      <c r="V11" s="18"/>
      <c r="W11" s="18"/>
      <c r="X11" s="18"/>
      <c r="Y11" s="18"/>
      <c r="Z11" s="18"/>
      <c r="AA11" s="31"/>
      <c r="AB11" s="4"/>
      <c r="AC11" s="5"/>
      <c r="AD11" s="6"/>
      <c r="AE11" s="32"/>
    </row>
    <row r="12" spans="1:31" ht="15.75" thickBot="1">
      <c r="A12" s="33"/>
      <c r="B12" s="33"/>
      <c r="C12" s="152"/>
      <c r="D12" s="156"/>
      <c r="E12" s="157"/>
      <c r="F12" s="157"/>
      <c r="G12" s="157"/>
      <c r="H12" s="157"/>
      <c r="I12" s="157"/>
      <c r="J12" s="157"/>
      <c r="K12" s="157"/>
      <c r="L12" s="158"/>
      <c r="M12" s="111"/>
      <c r="N12" s="144"/>
      <c r="O12" s="49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31"/>
      <c r="AB12" s="7"/>
      <c r="AC12" s="8"/>
      <c r="AD12" s="9"/>
      <c r="AE12" s="32"/>
    </row>
    <row r="13" spans="1:31" ht="15.75" thickBot="1">
      <c r="A13" s="135" t="s">
        <v>70</v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56"/>
      <c r="AB13" s="57" t="s">
        <v>44</v>
      </c>
      <c r="AC13" s="57"/>
      <c r="AD13" s="57"/>
      <c r="AE13" s="18"/>
    </row>
    <row r="14" spans="1:31" ht="15.75">
      <c r="A14" s="84" t="s">
        <v>71</v>
      </c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 t="s">
        <v>10</v>
      </c>
      <c r="L14" s="87" t="s">
        <v>65</v>
      </c>
      <c r="M14" s="87"/>
      <c r="N14" s="87"/>
      <c r="O14" s="86" t="s">
        <v>66</v>
      </c>
      <c r="P14" s="86"/>
      <c r="Q14" s="86"/>
      <c r="R14" s="87" t="s">
        <v>67</v>
      </c>
      <c r="S14" s="87"/>
      <c r="T14" s="87"/>
      <c r="U14" s="87" t="s">
        <v>12</v>
      </c>
      <c r="V14" s="87"/>
      <c r="W14" s="87"/>
      <c r="X14" s="86" t="s">
        <v>13</v>
      </c>
      <c r="Y14" s="86"/>
      <c r="Z14" s="86"/>
      <c r="AA14" s="86"/>
      <c r="AB14" s="86"/>
      <c r="AC14" s="86"/>
      <c r="AD14" s="88"/>
    </row>
    <row r="15" spans="1:31" ht="16.5" thickBot="1">
      <c r="A15" s="89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2" t="s">
        <v>56</v>
      </c>
      <c r="M15" s="92"/>
      <c r="N15" s="92"/>
      <c r="O15" s="92" t="s">
        <v>56</v>
      </c>
      <c r="P15" s="92"/>
      <c r="Q15" s="92"/>
      <c r="R15" s="92" t="s">
        <v>56</v>
      </c>
      <c r="S15" s="92"/>
      <c r="T15" s="92"/>
      <c r="U15" s="92" t="s">
        <v>57</v>
      </c>
      <c r="V15" s="92"/>
      <c r="W15" s="92"/>
      <c r="X15" s="91"/>
      <c r="Y15" s="91"/>
      <c r="Z15" s="91"/>
      <c r="AA15" s="91"/>
      <c r="AB15" s="91"/>
      <c r="AC15" s="91"/>
      <c r="AD15" s="93"/>
    </row>
    <row r="16" spans="1:31" ht="19.5" customHeight="1">
      <c r="A16" s="215">
        <v>1</v>
      </c>
      <c r="B16" s="175" t="s">
        <v>20</v>
      </c>
      <c r="C16" s="176"/>
      <c r="D16" s="176"/>
      <c r="E16" s="176"/>
      <c r="F16" s="176"/>
      <c r="G16" s="176"/>
      <c r="H16" s="176"/>
      <c r="I16" s="176"/>
      <c r="J16" s="177"/>
      <c r="K16" s="192">
        <v>1</v>
      </c>
      <c r="L16" s="181">
        <f>D11/100-G3/100+G2</f>
        <v>6.4</v>
      </c>
      <c r="M16" s="182"/>
      <c r="N16" s="183"/>
      <c r="O16" s="181">
        <f>D11/100</f>
        <v>0.7</v>
      </c>
      <c r="P16" s="182"/>
      <c r="Q16" s="183"/>
      <c r="R16" s="181">
        <f>N11/100+N10/100</f>
        <v>0.5</v>
      </c>
      <c r="S16" s="182"/>
      <c r="T16" s="183"/>
      <c r="U16" s="186">
        <f>L16*O16*R16</f>
        <v>2.2399999999999998</v>
      </c>
      <c r="V16" s="187"/>
      <c r="W16" s="188"/>
      <c r="X16" s="173">
        <f>D11/100</f>
        <v>0.7</v>
      </c>
      <c r="Y16" s="112" t="s">
        <v>18</v>
      </c>
      <c r="Z16" s="173">
        <f>G3/100</f>
        <v>0.3</v>
      </c>
      <c r="AA16" s="112" t="s">
        <v>19</v>
      </c>
      <c r="AB16" s="112">
        <f>G2</f>
        <v>6</v>
      </c>
      <c r="AC16" s="193" t="s">
        <v>58</v>
      </c>
      <c r="AD16" s="194" t="s">
        <v>59</v>
      </c>
    </row>
    <row r="17" spans="1:30" ht="19.5" customHeight="1">
      <c r="A17" s="214"/>
      <c r="B17" s="178"/>
      <c r="C17" s="179"/>
      <c r="D17" s="179"/>
      <c r="E17" s="179"/>
      <c r="F17" s="179"/>
      <c r="G17" s="179"/>
      <c r="H17" s="179"/>
      <c r="I17" s="179"/>
      <c r="J17" s="180"/>
      <c r="K17" s="101"/>
      <c r="L17" s="184"/>
      <c r="M17" s="54"/>
      <c r="N17" s="185"/>
      <c r="O17" s="184"/>
      <c r="P17" s="54"/>
      <c r="Q17" s="185"/>
      <c r="R17" s="184"/>
      <c r="S17" s="54"/>
      <c r="T17" s="185"/>
      <c r="U17" s="189"/>
      <c r="V17" s="190"/>
      <c r="W17" s="191"/>
      <c r="X17" s="198">
        <f>N11/100</f>
        <v>0.3</v>
      </c>
      <c r="Y17" s="174" t="s">
        <v>19</v>
      </c>
      <c r="Z17" s="198">
        <f>N10/100</f>
        <v>0.2</v>
      </c>
      <c r="AA17" s="174" t="s">
        <v>58</v>
      </c>
      <c r="AB17" s="174" t="s">
        <v>60</v>
      </c>
      <c r="AC17" s="117"/>
      <c r="AD17" s="118"/>
    </row>
    <row r="18" spans="1:30" ht="27" customHeight="1">
      <c r="A18" s="94">
        <v>2</v>
      </c>
      <c r="B18" s="58" t="s">
        <v>32</v>
      </c>
      <c r="C18" s="59"/>
      <c r="D18" s="59"/>
      <c r="E18" s="59"/>
      <c r="F18" s="59"/>
      <c r="G18" s="59"/>
      <c r="H18" s="59"/>
      <c r="I18" s="59"/>
      <c r="J18" s="59"/>
      <c r="K18" s="60">
        <v>1</v>
      </c>
      <c r="L18" s="62">
        <f>L16</f>
        <v>6.4</v>
      </c>
      <c r="M18" s="62"/>
      <c r="N18" s="62"/>
      <c r="O18" s="62">
        <f>O16</f>
        <v>0.7</v>
      </c>
      <c r="P18" s="62"/>
      <c r="Q18" s="62"/>
      <c r="R18" s="62">
        <f>N11/100</f>
        <v>0.3</v>
      </c>
      <c r="S18" s="61"/>
      <c r="T18" s="61"/>
      <c r="U18" s="100">
        <f>L18*O18*R18</f>
        <v>1.3439999999999999</v>
      </c>
      <c r="V18" s="100"/>
      <c r="W18" s="100"/>
      <c r="X18" s="113"/>
      <c r="Y18" s="114"/>
      <c r="Z18" s="114"/>
      <c r="AA18" s="114"/>
      <c r="AB18" s="114"/>
      <c r="AC18" s="114"/>
      <c r="AD18" s="115"/>
    </row>
    <row r="19" spans="1:30" ht="37.5" customHeight="1">
      <c r="A19" s="95">
        <v>3</v>
      </c>
      <c r="B19" s="58" t="s">
        <v>33</v>
      </c>
      <c r="C19" s="59"/>
      <c r="D19" s="59"/>
      <c r="E19" s="59"/>
      <c r="F19" s="59"/>
      <c r="G19" s="59"/>
      <c r="H19" s="59"/>
      <c r="I19" s="59"/>
      <c r="J19" s="59"/>
      <c r="K19" s="63">
        <v>1</v>
      </c>
      <c r="L19" s="64">
        <f>E10/100-G3/100+G2</f>
        <v>6.2</v>
      </c>
      <c r="M19" s="64"/>
      <c r="N19" s="64"/>
      <c r="O19" s="64">
        <f>E10/100</f>
        <v>0.5</v>
      </c>
      <c r="P19" s="64"/>
      <c r="Q19" s="64"/>
      <c r="R19" s="64">
        <f>N10/100</f>
        <v>0.2</v>
      </c>
      <c r="S19" s="64"/>
      <c r="T19" s="64"/>
      <c r="U19" s="64">
        <f>L19*O19*R19</f>
        <v>0.62000000000000011</v>
      </c>
      <c r="V19" s="64"/>
      <c r="W19" s="64"/>
      <c r="X19" s="216">
        <f>E10/100</f>
        <v>0.5</v>
      </c>
      <c r="Y19" s="216" t="s">
        <v>18</v>
      </c>
      <c r="Z19" s="216">
        <f>G3/100</f>
        <v>0.3</v>
      </c>
      <c r="AA19" s="116" t="s">
        <v>19</v>
      </c>
      <c r="AB19" s="116">
        <f>G2</f>
        <v>6</v>
      </c>
      <c r="AC19" s="117"/>
      <c r="AD19" s="118"/>
    </row>
    <row r="20" spans="1:30" ht="15.75" customHeight="1">
      <c r="A20" s="95"/>
      <c r="B20" s="65" t="s">
        <v>34</v>
      </c>
      <c r="C20" s="66"/>
      <c r="D20" s="66"/>
      <c r="E20" s="66"/>
      <c r="F20" s="66"/>
      <c r="G20" s="66"/>
      <c r="H20" s="66"/>
      <c r="I20" s="66"/>
      <c r="J20" s="66"/>
      <c r="K20" s="63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217"/>
      <c r="Y20" s="217"/>
      <c r="Z20" s="217"/>
      <c r="AA20" s="119"/>
      <c r="AB20" s="119"/>
      <c r="AC20" s="120" t="s">
        <v>58</v>
      </c>
      <c r="AD20" s="220" t="s">
        <v>59</v>
      </c>
    </row>
    <row r="21" spans="1:30">
      <c r="A21" s="95"/>
      <c r="B21" s="65" t="s">
        <v>35</v>
      </c>
      <c r="C21" s="66"/>
      <c r="D21" s="66"/>
      <c r="E21" s="66"/>
      <c r="F21" s="66"/>
      <c r="G21" s="66"/>
      <c r="H21" s="66"/>
      <c r="I21" s="66"/>
      <c r="J21" s="66"/>
      <c r="K21" s="60">
        <v>1</v>
      </c>
      <c r="L21" s="64">
        <f>F9/100-G3/100+G2</f>
        <v>6.1</v>
      </c>
      <c r="M21" s="64"/>
      <c r="N21" s="64"/>
      <c r="O21" s="64">
        <f>F9/100</f>
        <v>0.4</v>
      </c>
      <c r="P21" s="64"/>
      <c r="Q21" s="64"/>
      <c r="R21" s="64">
        <f>N9/100</f>
        <v>0.6</v>
      </c>
      <c r="S21" s="64"/>
      <c r="T21" s="64"/>
      <c r="U21" s="64">
        <f>L21*O21*R21</f>
        <v>1.464</v>
      </c>
      <c r="V21" s="64"/>
      <c r="W21" s="64"/>
      <c r="X21" s="200">
        <f>F9/100</f>
        <v>0.4</v>
      </c>
      <c r="Y21" s="200" t="s">
        <v>18</v>
      </c>
      <c r="Z21" s="218">
        <f>G3/100</f>
        <v>0.3</v>
      </c>
      <c r="AA21" s="114" t="s">
        <v>19</v>
      </c>
      <c r="AB21" s="114">
        <f>G2</f>
        <v>6</v>
      </c>
      <c r="AC21" s="123" t="s">
        <v>58</v>
      </c>
      <c r="AD21" s="219" t="s">
        <v>59</v>
      </c>
    </row>
    <row r="22" spans="1:30" ht="15.75">
      <c r="A22" s="95"/>
      <c r="B22" s="67"/>
      <c r="C22" s="68"/>
      <c r="D22" s="68"/>
      <c r="E22" s="68"/>
      <c r="F22" s="68"/>
      <c r="G22" s="68"/>
      <c r="H22" s="68"/>
      <c r="I22" s="68"/>
      <c r="J22" s="68"/>
      <c r="K22" s="69"/>
      <c r="L22" s="63" t="s">
        <v>48</v>
      </c>
      <c r="M22" s="63"/>
      <c r="N22" s="63"/>
      <c r="O22" s="63"/>
      <c r="P22" s="63"/>
      <c r="Q22" s="63"/>
      <c r="R22" s="63"/>
      <c r="S22" s="63"/>
      <c r="T22" s="63"/>
      <c r="U22" s="97">
        <f>U19+U21</f>
        <v>2.0840000000000001</v>
      </c>
      <c r="V22" s="98"/>
      <c r="W22" s="98"/>
      <c r="X22" s="124"/>
      <c r="Y22" s="125"/>
      <c r="Z22" s="125"/>
      <c r="AA22" s="125"/>
      <c r="AB22" s="125"/>
      <c r="AC22" s="125"/>
      <c r="AD22" s="126"/>
    </row>
    <row r="23" spans="1:30" ht="38.25" customHeight="1">
      <c r="A23" s="94">
        <v>4</v>
      </c>
      <c r="B23" s="70" t="s">
        <v>37</v>
      </c>
      <c r="C23" s="71"/>
      <c r="D23" s="71"/>
      <c r="E23" s="71"/>
      <c r="F23" s="71"/>
      <c r="G23" s="71"/>
      <c r="H23" s="71"/>
      <c r="I23" s="71"/>
      <c r="J23" s="71"/>
      <c r="K23" s="60">
        <v>1</v>
      </c>
      <c r="L23" s="62">
        <f>G3-G3+G2</f>
        <v>6</v>
      </c>
      <c r="M23" s="62"/>
      <c r="N23" s="62"/>
      <c r="O23" s="62">
        <f>G3/100</f>
        <v>0.3</v>
      </c>
      <c r="P23" s="62"/>
      <c r="Q23" s="62"/>
      <c r="R23" s="221" t="s">
        <v>61</v>
      </c>
      <c r="S23" s="61"/>
      <c r="T23" s="61"/>
      <c r="U23" s="100">
        <f>L23*O23</f>
        <v>1.7999999999999998</v>
      </c>
      <c r="V23" s="100"/>
      <c r="W23" s="100"/>
      <c r="X23" s="218">
        <f>G3/100</f>
        <v>0.3</v>
      </c>
      <c r="Y23" s="114" t="s">
        <v>18</v>
      </c>
      <c r="Z23" s="218">
        <f>G3/100</f>
        <v>0.3</v>
      </c>
      <c r="AA23" s="114" t="s">
        <v>19</v>
      </c>
      <c r="AB23" s="114">
        <f>G2</f>
        <v>6</v>
      </c>
      <c r="AC23" s="108" t="s">
        <v>58</v>
      </c>
      <c r="AD23" s="219" t="s">
        <v>59</v>
      </c>
    </row>
    <row r="24" spans="1:30" ht="24.75" customHeight="1">
      <c r="A24" s="94">
        <v>5</v>
      </c>
      <c r="B24" s="70" t="s">
        <v>38</v>
      </c>
      <c r="C24" s="71"/>
      <c r="D24" s="71"/>
      <c r="E24" s="71"/>
      <c r="F24" s="71"/>
      <c r="G24" s="71"/>
      <c r="H24" s="71"/>
      <c r="I24" s="71"/>
      <c r="J24" s="71"/>
      <c r="K24" s="60">
        <v>1</v>
      </c>
      <c r="L24" s="62">
        <f>G3-G3+G2</f>
        <v>6</v>
      </c>
      <c r="M24" s="62"/>
      <c r="N24" s="62"/>
      <c r="O24" s="62">
        <f>G3/100</f>
        <v>0.3</v>
      </c>
      <c r="P24" s="62"/>
      <c r="Q24" s="62"/>
      <c r="R24" s="62">
        <f>G3/100</f>
        <v>0.3</v>
      </c>
      <c r="S24" s="62"/>
      <c r="T24" s="62"/>
      <c r="U24" s="99">
        <f>L24*O24*R24</f>
        <v>0.53999999999999992</v>
      </c>
      <c r="V24" s="99"/>
      <c r="W24" s="99"/>
      <c r="X24" s="218">
        <f>G3/100</f>
        <v>0.3</v>
      </c>
      <c r="Y24" s="114" t="s">
        <v>18</v>
      </c>
      <c r="Z24" s="218">
        <f>G3/100</f>
        <v>0.3</v>
      </c>
      <c r="AA24" s="114" t="s">
        <v>19</v>
      </c>
      <c r="AB24" s="114">
        <f>G2</f>
        <v>6</v>
      </c>
      <c r="AC24" s="108" t="s">
        <v>58</v>
      </c>
      <c r="AD24" s="219" t="s">
        <v>59</v>
      </c>
    </row>
    <row r="25" spans="1:30">
      <c r="A25" s="95">
        <v>6</v>
      </c>
      <c r="B25" s="72" t="s">
        <v>39</v>
      </c>
      <c r="C25" s="63"/>
      <c r="D25" s="63"/>
      <c r="E25" s="63"/>
      <c r="F25" s="63"/>
      <c r="G25" s="63"/>
      <c r="H25" s="63"/>
      <c r="I25" s="63"/>
      <c r="J25" s="63"/>
      <c r="K25" s="102">
        <v>2</v>
      </c>
      <c r="L25" s="64">
        <f>G2</f>
        <v>6</v>
      </c>
      <c r="M25" s="64"/>
      <c r="N25" s="64"/>
      <c r="O25" s="222" t="s">
        <v>61</v>
      </c>
      <c r="P25" s="63"/>
      <c r="Q25" s="63"/>
      <c r="R25" s="64">
        <f>M3/100</f>
        <v>1</v>
      </c>
      <c r="S25" s="64"/>
      <c r="T25" s="64"/>
      <c r="U25" s="64">
        <f>R25*L25*K25</f>
        <v>12</v>
      </c>
      <c r="V25" s="64"/>
      <c r="W25" s="64"/>
      <c r="X25" s="127"/>
      <c r="Y25" s="128"/>
      <c r="Z25" s="128"/>
      <c r="AA25" s="128"/>
      <c r="AB25" s="128"/>
      <c r="AC25" s="128"/>
      <c r="AD25" s="129"/>
    </row>
    <row r="26" spans="1:30">
      <c r="A26" s="95"/>
      <c r="B26" s="72" t="s">
        <v>45</v>
      </c>
      <c r="C26" s="63"/>
      <c r="D26" s="63"/>
      <c r="E26" s="63"/>
      <c r="F26" s="63"/>
      <c r="G26" s="63"/>
      <c r="H26" s="63"/>
      <c r="I26" s="63"/>
      <c r="J26" s="63"/>
      <c r="K26" s="103"/>
      <c r="L26" s="64"/>
      <c r="M26" s="64"/>
      <c r="N26" s="64"/>
      <c r="O26" s="63"/>
      <c r="P26" s="63"/>
      <c r="Q26" s="63"/>
      <c r="R26" s="64"/>
      <c r="S26" s="64"/>
      <c r="T26" s="64"/>
      <c r="U26" s="64"/>
      <c r="V26" s="64"/>
      <c r="W26" s="64"/>
      <c r="X26" s="130"/>
      <c r="Y26" s="107"/>
      <c r="Z26" s="107"/>
      <c r="AA26" s="107"/>
      <c r="AB26" s="107"/>
      <c r="AC26" s="107"/>
      <c r="AD26" s="131"/>
    </row>
    <row r="27" spans="1:30">
      <c r="A27" s="95"/>
      <c r="B27" s="72" t="s">
        <v>46</v>
      </c>
      <c r="C27" s="63"/>
      <c r="D27" s="63"/>
      <c r="E27" s="63"/>
      <c r="F27" s="63"/>
      <c r="G27" s="63"/>
      <c r="H27" s="63"/>
      <c r="I27" s="63"/>
      <c r="J27" s="63"/>
      <c r="K27" s="60">
        <v>2</v>
      </c>
      <c r="L27" s="222" t="s">
        <v>61</v>
      </c>
      <c r="M27" s="63"/>
      <c r="N27" s="63"/>
      <c r="O27" s="64">
        <f>G3/100</f>
        <v>0.3</v>
      </c>
      <c r="P27" s="64"/>
      <c r="Q27" s="64"/>
      <c r="R27" s="64">
        <f>M3/100</f>
        <v>1</v>
      </c>
      <c r="S27" s="64"/>
      <c r="T27" s="64"/>
      <c r="U27" s="64">
        <f>R27*O27*K27</f>
        <v>0.6</v>
      </c>
      <c r="V27" s="64"/>
      <c r="W27" s="64"/>
      <c r="X27" s="132"/>
      <c r="Y27" s="133"/>
      <c r="Z27" s="133"/>
      <c r="AA27" s="133"/>
      <c r="AB27" s="133"/>
      <c r="AC27" s="133"/>
      <c r="AD27" s="134"/>
    </row>
    <row r="28" spans="1:30">
      <c r="A28" s="95"/>
      <c r="B28" s="72" t="s">
        <v>47</v>
      </c>
      <c r="C28" s="63"/>
      <c r="D28" s="63"/>
      <c r="E28" s="63"/>
      <c r="F28" s="63"/>
      <c r="G28" s="63"/>
      <c r="H28" s="63"/>
      <c r="I28" s="63"/>
      <c r="J28" s="63"/>
      <c r="K28" s="60">
        <v>1</v>
      </c>
      <c r="L28" s="64">
        <f>G2</f>
        <v>6</v>
      </c>
      <c r="M28" s="64"/>
      <c r="N28" s="64"/>
      <c r="O28" s="64">
        <f>G3/100</f>
        <v>0.3</v>
      </c>
      <c r="P28" s="64"/>
      <c r="Q28" s="64"/>
      <c r="R28" s="222" t="s">
        <v>61</v>
      </c>
      <c r="S28" s="63"/>
      <c r="T28" s="63"/>
      <c r="U28" s="64">
        <f>L28*O28*K28</f>
        <v>1.7999999999999998</v>
      </c>
      <c r="V28" s="64"/>
      <c r="W28" s="64"/>
      <c r="X28" s="73"/>
      <c r="Y28" s="74"/>
      <c r="Z28" s="74"/>
      <c r="AA28" s="74"/>
      <c r="AB28" s="74"/>
      <c r="AC28" s="74"/>
      <c r="AD28" s="75"/>
    </row>
    <row r="29" spans="1:30" ht="15.75">
      <c r="A29" s="95"/>
      <c r="B29" s="76"/>
      <c r="C29" s="77"/>
      <c r="D29" s="77"/>
      <c r="E29" s="77"/>
      <c r="F29" s="77"/>
      <c r="G29" s="77"/>
      <c r="H29" s="77"/>
      <c r="I29" s="77"/>
      <c r="J29" s="77"/>
      <c r="K29" s="78"/>
      <c r="L29" s="63" t="s">
        <v>49</v>
      </c>
      <c r="M29" s="63"/>
      <c r="N29" s="63"/>
      <c r="O29" s="63"/>
      <c r="P29" s="63"/>
      <c r="Q29" s="63"/>
      <c r="R29" s="63"/>
      <c r="S29" s="63"/>
      <c r="T29" s="63"/>
      <c r="U29" s="97">
        <f>U25+U27+U28</f>
        <v>14.399999999999999</v>
      </c>
      <c r="V29" s="97"/>
      <c r="W29" s="97"/>
      <c r="X29" s="73"/>
      <c r="Y29" s="74"/>
      <c r="Z29" s="74"/>
      <c r="AA29" s="74"/>
      <c r="AB29" s="74"/>
      <c r="AC29" s="74"/>
      <c r="AD29" s="75"/>
    </row>
    <row r="30" spans="1:30" ht="15.75" thickBot="1">
      <c r="A30" s="96">
        <v>7</v>
      </c>
      <c r="B30" s="79" t="s">
        <v>50</v>
      </c>
      <c r="C30" s="80"/>
      <c r="D30" s="80"/>
      <c r="E30" s="80"/>
      <c r="F30" s="80"/>
      <c r="G30" s="80"/>
      <c r="H30" s="80"/>
      <c r="I30" s="80"/>
      <c r="J30" s="80"/>
      <c r="K30" s="163" t="s">
        <v>51</v>
      </c>
      <c r="L30" s="164"/>
      <c r="M30" s="164"/>
      <c r="N30" s="164"/>
      <c r="O30" s="164"/>
      <c r="P30" s="164"/>
      <c r="Q30" s="164"/>
      <c r="R30" s="164"/>
      <c r="S30" s="164"/>
      <c r="T30" s="165"/>
      <c r="U30" s="168">
        <f>U29</f>
        <v>14.399999999999999</v>
      </c>
      <c r="V30" s="166"/>
      <c r="W30" s="167"/>
      <c r="X30" s="81"/>
      <c r="Y30" s="82"/>
      <c r="Z30" s="82"/>
      <c r="AA30" s="82"/>
      <c r="AB30" s="82"/>
      <c r="AC30" s="82"/>
      <c r="AD30" s="83"/>
    </row>
  </sheetData>
  <sheetProtection password="9B59" sheet="1" objects="1" scenarios="1" selectLockedCells="1"/>
  <mergeCells count="117">
    <mergeCell ref="A1:AD1"/>
    <mergeCell ref="K25:K26"/>
    <mergeCell ref="A13:Z13"/>
    <mergeCell ref="AB7:AD7"/>
    <mergeCell ref="B16:J17"/>
    <mergeCell ref="L16:N17"/>
    <mergeCell ref="O16:Q17"/>
    <mergeCell ref="R16:T17"/>
    <mergeCell ref="U16:W17"/>
    <mergeCell ref="A16:A17"/>
    <mergeCell ref="K16:K17"/>
    <mergeCell ref="O3:O7"/>
    <mergeCell ref="A19:A22"/>
    <mergeCell ref="A25:A29"/>
    <mergeCell ref="K19:K20"/>
    <mergeCell ref="B22:K22"/>
    <mergeCell ref="B29:K29"/>
    <mergeCell ref="X22:AD22"/>
    <mergeCell ref="X25:AD26"/>
    <mergeCell ref="X27:AD27"/>
    <mergeCell ref="X28:AD28"/>
    <mergeCell ref="X29:AD29"/>
    <mergeCell ref="E10:K10"/>
    <mergeCell ref="F9:J9"/>
    <mergeCell ref="D11:L12"/>
    <mergeCell ref="G3:I7"/>
    <mergeCell ref="G8:I8"/>
    <mergeCell ref="C9:E9"/>
    <mergeCell ref="C3:F7"/>
    <mergeCell ref="A14:A15"/>
    <mergeCell ref="O15:Q15"/>
    <mergeCell ref="R15:T15"/>
    <mergeCell ref="U15:W15"/>
    <mergeCell ref="K14:K15"/>
    <mergeCell ref="B14:J15"/>
    <mergeCell ref="L14:N14"/>
    <mergeCell ref="O14:Q14"/>
    <mergeCell ref="R14:T14"/>
    <mergeCell ref="U14:W14"/>
    <mergeCell ref="L15:N15"/>
    <mergeCell ref="R21:T21"/>
    <mergeCell ref="U21:W21"/>
    <mergeCell ref="B20:J20"/>
    <mergeCell ref="B19:J19"/>
    <mergeCell ref="B18:J18"/>
    <mergeCell ref="L18:N18"/>
    <mergeCell ref="O18:Q18"/>
    <mergeCell ref="R18:T18"/>
    <mergeCell ref="U18:W18"/>
    <mergeCell ref="B23:J23"/>
    <mergeCell ref="L23:N23"/>
    <mergeCell ref="O23:Q23"/>
    <mergeCell ref="R23:T23"/>
    <mergeCell ref="U23:W23"/>
    <mergeCell ref="U22:W22"/>
    <mergeCell ref="L22:T22"/>
    <mergeCell ref="B25:J25"/>
    <mergeCell ref="B24:J24"/>
    <mergeCell ref="L24:N24"/>
    <mergeCell ref="O24:Q24"/>
    <mergeCell ref="R24:T24"/>
    <mergeCell ref="U24:W24"/>
    <mergeCell ref="L25:N26"/>
    <mergeCell ref="O25:Q26"/>
    <mergeCell ref="R25:T26"/>
    <mergeCell ref="U25:W26"/>
    <mergeCell ref="B27:J27"/>
    <mergeCell ref="L27:N27"/>
    <mergeCell ref="O27:Q27"/>
    <mergeCell ref="R27:T27"/>
    <mergeCell ref="U27:W27"/>
    <mergeCell ref="B26:J26"/>
    <mergeCell ref="U29:W29"/>
    <mergeCell ref="B28:J28"/>
    <mergeCell ref="L28:N28"/>
    <mergeCell ref="O28:Q28"/>
    <mergeCell ref="R28:T28"/>
    <mergeCell ref="U28:W28"/>
    <mergeCell ref="L29:T29"/>
    <mergeCell ref="K30:T30"/>
    <mergeCell ref="B30:J30"/>
    <mergeCell ref="U30:W30"/>
    <mergeCell ref="X30:AD30"/>
    <mergeCell ref="AB3:AD3"/>
    <mergeCell ref="AB2:AD2"/>
    <mergeCell ref="AB13:AD13"/>
    <mergeCell ref="AA4:AA12"/>
    <mergeCell ref="AA19:AA20"/>
    <mergeCell ref="Y19:Y20"/>
    <mergeCell ref="A2:F2"/>
    <mergeCell ref="C8:F8"/>
    <mergeCell ref="J7:L7"/>
    <mergeCell ref="G2:I2"/>
    <mergeCell ref="A11:B12"/>
    <mergeCell ref="A10:B10"/>
    <mergeCell ref="A9:B9"/>
    <mergeCell ref="A8:B8"/>
    <mergeCell ref="A3:B7"/>
    <mergeCell ref="C11:C12"/>
    <mergeCell ref="C10:D10"/>
    <mergeCell ref="B21:J21"/>
    <mergeCell ref="L21:N21"/>
    <mergeCell ref="O21:Q21"/>
    <mergeCell ref="AE4:AE12"/>
    <mergeCell ref="L19:N20"/>
    <mergeCell ref="O19:Q20"/>
    <mergeCell ref="R19:T20"/>
    <mergeCell ref="U19:W20"/>
    <mergeCell ref="X19:X20"/>
    <mergeCell ref="Z19:Z20"/>
    <mergeCell ref="AB19:AB20"/>
    <mergeCell ref="X14:AD15"/>
    <mergeCell ref="O11:O12"/>
    <mergeCell ref="Q3:Z4"/>
    <mergeCell ref="M3:N7"/>
    <mergeCell ref="M8:N8"/>
    <mergeCell ref="N11:N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P S (Feet)</vt:lpstr>
      <vt:lpstr>M K S (Meter)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</dc:creator>
  <cp:lastModifiedBy>mcc</cp:lastModifiedBy>
  <dcterms:created xsi:type="dcterms:W3CDTF">2015-10-16T07:52:08Z</dcterms:created>
  <dcterms:modified xsi:type="dcterms:W3CDTF">2015-10-18T14:21:13Z</dcterms:modified>
</cp:coreProperties>
</file>